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chalterija\Desktop\Reng. dok\"/>
    </mc:Choice>
  </mc:AlternateContent>
  <bookViews>
    <workbookView xWindow="0" yWindow="0" windowWidth="19200" windowHeight="10995" activeTab="1"/>
  </bookViews>
  <sheets>
    <sheet name="Fiansinės būklės ataskaita" sheetId="1" r:id="rId1"/>
    <sheet name="Veiklos rezultatų ataskaita" sheetId="2" r:id="rId2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'Fiansinės būklės ataskaita'!$A$1:$G$102</definedName>
    <definedName name="_xlnm.Print_Titles" localSheetId="0">'Fiansinės būklės ataskaita'!$19:$19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52511"/>
</workbook>
</file>

<file path=xl/calcChain.xml><?xml version="1.0" encoding="utf-8"?>
<calcChain xmlns="http://schemas.openxmlformats.org/spreadsheetml/2006/main">
  <c r="I47" i="2" l="1"/>
  <c r="H47" i="2"/>
  <c r="I31" i="2"/>
  <c r="H31" i="2"/>
  <c r="I28" i="2"/>
  <c r="H28" i="2"/>
  <c r="I22" i="2"/>
  <c r="H22" i="2"/>
  <c r="I21" i="2"/>
  <c r="I46" i="2" s="1"/>
  <c r="I54" i="2" s="1"/>
  <c r="I56" i="2" s="1"/>
  <c r="H21" i="2"/>
  <c r="H46" i="2" s="1"/>
  <c r="H54" i="2" s="1"/>
  <c r="H56" i="2" s="1"/>
  <c r="F21" i="1" l="1"/>
  <c r="G21" i="1"/>
  <c r="F27" i="1"/>
  <c r="G27" i="1"/>
  <c r="F42" i="1"/>
  <c r="G42" i="1"/>
  <c r="F49" i="1"/>
  <c r="G49" i="1"/>
  <c r="F59" i="1"/>
  <c r="G59" i="1"/>
  <c r="F65" i="1"/>
  <c r="G65" i="1"/>
  <c r="F75" i="1"/>
  <c r="F69" i="1" s="1"/>
  <c r="G75" i="1"/>
  <c r="G69" i="1" s="1"/>
  <c r="F86" i="1"/>
  <c r="G86" i="1"/>
  <c r="F90" i="1"/>
  <c r="G90" i="1"/>
  <c r="G84" i="1" l="1"/>
  <c r="G41" i="1"/>
  <c r="G20" i="1"/>
  <c r="F84" i="1"/>
  <c r="F41" i="1"/>
  <c r="F20" i="1"/>
  <c r="F64" i="1"/>
  <c r="F58" i="1"/>
  <c r="G64" i="1"/>
  <c r="G94" i="1" s="1"/>
  <c r="G58" i="1"/>
  <c r="F94" i="1" l="1"/>
</calcChain>
</file>

<file path=xl/sharedStrings.xml><?xml version="1.0" encoding="utf-8"?>
<sst xmlns="http://schemas.openxmlformats.org/spreadsheetml/2006/main" count="317" uniqueCount="225">
  <si>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</si>
  <si>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</si>
  <si>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</si>
  <si>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kultūros centras</t>
  </si>
  <si>
    <t>(viešojo sektoriaus subjekto arba viešojo sektoriaus subjektų grupės pavadinimas)</t>
  </si>
  <si>
    <t>Žemaičių g. 14, Joniškis 190574241</t>
  </si>
  <si>
    <t>(viešojo sektoriaus subjekto, parengusio finansinės būklės ataskaitą (konsoliduotąją finansinės būklės ataskaitą), kodas, adresas)</t>
  </si>
  <si>
    <t>FINANSINĖS BŪKLĖS ATASKAITA</t>
  </si>
  <si>
    <t>2020 m. kovo 31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</si>
  <si>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</si>
  <si>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</si>
  <si>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</si>
  <si>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</si>
  <si>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</si>
  <si>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</si>
  <si>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</si>
  <si>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</si>
  <si>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</si>
  <si>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</si>
  <si>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</si>
  <si>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</si>
  <si>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</si>
  <si>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</si>
  <si>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</si>
  <si>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</si>
  <si>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</si>
  <si>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</si>
  <si>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</si>
  <si>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</si>
  <si>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</si>
  <si>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</si>
  <si>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</si>
  <si>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</si>
  <si>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</si>
  <si>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</si>
  <si>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</si>
  <si>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</si>
  <si>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</si>
  <si>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</si>
  <si>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</si>
  <si>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</si>
  <si>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</si>
  <si>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</si>
  <si>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</si>
  <si>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</si>
  <si>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</si>
  <si>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</si>
  <si>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</si>
  <si>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</si>
  <si>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</si>
  <si>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</si>
  <si>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</si>
  <si>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</si>
  <si>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</si>
  <si>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</si>
  <si>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</si>
  <si>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</si>
  <si>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</si>
  <si>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</si>
  <si>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</si>
  <si>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</si>
  <si>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</si>
  <si>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</si>
  <si>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</si>
  <si>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</si>
  <si>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</si>
  <si>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</si>
  <si>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</si>
  <si>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</si>
  <si>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</si>
  <si>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</si>
  <si>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</si>
  <si>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</si>
  <si>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</si>
  <si>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</si>
  <si>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</si>
  <si>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</si>
  <si>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</si>
  <si>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</si>
  <si>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</si>
  <si>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</si>
  <si>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</si>
  <si>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</si>
  <si>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</si>
  <si>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</si>
  <si>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</si>
  <si>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</si>
  <si>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</si>
  <si>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</si>
  <si>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</si>
  <si>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</si>
  <si>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</si>
  <si>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</si>
  <si>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</si>
  <si>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</si>
  <si>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</si>
  <si>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</si>
  <si>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</si>
  <si>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</si>
  <si>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</si>
  <si>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</si>
  <si>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</si>
  <si>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</si>
  <si>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</si>
  <si>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</si>
  <si>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</si>
  <si>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</si>
  <si>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</si>
  <si>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</si>
  <si>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</si>
  <si>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</si>
  <si>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</si>
  <si>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</si>
  <si>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</si>
  <si>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</si>
  <si>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</si>
  <si>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</si>
  <si>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</si>
  <si>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</si>
  <si>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</si>
  <si>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</si>
  <si>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</si>
  <si>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</si>
  <si>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</si>
  <si>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</si>
  <si>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</si>
  <si>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</si>
  <si>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</si>
  <si>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</si>
  <si>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</si>
  <si>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</si>
  <si>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</si>
  <si>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</si>
  <si>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Gerda Gudinaitė</t>
  </si>
  <si>
    <t>(viešojo sektoriaus subjekto vadovas arba jo įgaliotas administracijos vadovas)                               (parašas)</t>
  </si>
  <si>
    <t>(vardas ir pavardė)</t>
  </si>
  <si>
    <t>Vyr.buhalterė</t>
  </si>
  <si>
    <t>Genovaitė Šemiotienė</t>
  </si>
  <si>
    <t>(vyriausiasis buhalteris (buhalteris)                                                                                                  (parašas)</t>
  </si>
  <si>
    <t>2020 m. balandžio 22  d.  Nr. 1</t>
  </si>
  <si>
    <t>3-iojo VSAFAS „Veiklos rezultatų ataskaita“</t>
  </si>
  <si>
    <t>(Žemesniojo lygio viešojo sektoriaus subjektų, išskyrus mokesčių fondus ir išteklių fondus,</t>
  </si>
  <si>
    <t>veiklos rezultatų ataskaitos forma)</t>
  </si>
  <si>
    <t>190574241 Žemaičių g. 14, Joniškis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</si>
  <si>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</si>
  <si>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</si>
  <si>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</si>
  <si>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DUOMENIS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</si>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</sst>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&quot;m.&quot;\ mmmm\ d\ &quot;d.&quot;"/>
  </numFmts>
  <fonts count="19" x14ac:knownFonts="1">
    <font>
      <sz val="10"/>
      <name val="Arial"/>
      <charset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u/>
      <sz val="10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u/>
      <sz val="12"/>
      <color indexed="8"/>
      <name val="Times New Roman"/>
      <family val="1"/>
      <charset val="186"/>
    </font>
    <font>
      <u/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163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4" xfId="0" applyNumberFormat="1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16" fontId="1" fillId="0" borderId="2" xfId="0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16" fontId="1" fillId="0" borderId="2" xfId="0" applyNumberFormat="1" applyFont="1" applyBorder="1" applyAlignment="1" applyProtection="1">
      <alignment horizontal="left" vertical="center"/>
    </xf>
    <xf numFmtId="4" fontId="1" fillId="0" borderId="2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" fontId="1" fillId="0" borderId="8" xfId="0" applyNumberFormat="1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justify" vertical="center"/>
    </xf>
    <xf numFmtId="0" fontId="12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164" fontId="17" fillId="0" borderId="0" xfId="0" applyNumberFormat="1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vertical="center" wrapText="1"/>
    </xf>
    <xf numFmtId="0" fontId="11" fillId="0" borderId="5" xfId="0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49" fontId="13" fillId="0" borderId="2" xfId="0" applyNumberFormat="1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4" fontId="13" fillId="0" borderId="2" xfId="0" applyNumberFormat="1" applyFont="1" applyBorder="1" applyAlignment="1" applyProtection="1">
      <alignment horizontal="right" vertical="center"/>
    </xf>
    <xf numFmtId="49" fontId="11" fillId="0" borderId="2" xfId="0" applyNumberFormat="1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center" vertical="center"/>
    </xf>
    <xf numFmtId="4" fontId="11" fillId="0" borderId="2" xfId="0" applyNumberFormat="1" applyFont="1" applyBorder="1" applyAlignment="1" applyProtection="1">
      <alignment horizontal="right" vertical="center"/>
    </xf>
    <xf numFmtId="0" fontId="11" fillId="0" borderId="2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horizontal="left" vertical="center"/>
    </xf>
    <xf numFmtId="49" fontId="13" fillId="0" borderId="2" xfId="0" applyNumberFormat="1" applyFont="1" applyBorder="1" applyAlignment="1" applyProtection="1">
      <alignment vertical="center"/>
    </xf>
    <xf numFmtId="0" fontId="13" fillId="0" borderId="2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vertical="center"/>
    </xf>
    <xf numFmtId="49" fontId="11" fillId="0" borderId="2" xfId="0" applyNumberFormat="1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center" vertical="top" wrapText="1"/>
    </xf>
    <xf numFmtId="0" fontId="16" fillId="0" borderId="0" xfId="0" applyFont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0" xfId="0" applyFont="1" applyAlignment="1" applyProtection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defaultGridColor="0" topLeftCell="A2" colorId="9" zoomScaleNormal="100" workbookViewId="0">
      <selection activeCell="A16" sqref="A16:G16"/>
    </sheetView>
  </sheetViews>
  <sheetFormatPr defaultRowHeight="12.75" customHeight="1" x14ac:dyDescent="0.2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67" t="s">
        <v>0</v>
      </c>
      <c r="F2" s="68"/>
      <c r="G2" s="68"/>
    </row>
    <row r="3" spans="1:7" ht="12.75" customHeight="1" x14ac:dyDescent="0.2">
      <c r="E3" s="69" t="s">
        <v>1</v>
      </c>
      <c r="F3" s="70"/>
      <c r="G3" s="70"/>
    </row>
    <row r="5" spans="1:7" ht="12.75" customHeight="1" x14ac:dyDescent="0.2">
      <c r="A5" s="71" t="s">
        <v>2</v>
      </c>
      <c r="B5" s="71"/>
      <c r="C5" s="71"/>
      <c r="D5" s="71"/>
      <c r="E5" s="72"/>
      <c r="F5" s="73"/>
      <c r="G5" s="73"/>
    </row>
    <row r="6" spans="1:7" ht="12.75" customHeight="1" x14ac:dyDescent="0.2">
      <c r="A6" s="74"/>
      <c r="B6" s="74"/>
      <c r="C6" s="74"/>
      <c r="D6" s="74"/>
      <c r="E6" s="75"/>
      <c r="F6" s="74"/>
      <c r="G6" s="74"/>
    </row>
    <row r="7" spans="1:7" ht="12.75" customHeight="1" x14ac:dyDescent="0.2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 x14ac:dyDescent="0.2">
      <c r="A8" s="79" t="s">
        <v>4</v>
      </c>
      <c r="B8" s="79"/>
      <c r="C8" s="79"/>
      <c r="D8" s="79"/>
      <c r="E8" s="80"/>
      <c r="F8" s="81"/>
      <c r="G8" s="81"/>
    </row>
    <row r="9" spans="1:7" ht="12.75" customHeight="1" x14ac:dyDescent="0.2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 x14ac:dyDescent="0.2">
      <c r="A10" s="88" t="s">
        <v>6</v>
      </c>
      <c r="B10" s="88"/>
      <c r="C10" s="88"/>
      <c r="D10" s="88"/>
      <c r="E10" s="89"/>
      <c r="F10" s="88"/>
      <c r="G10" s="88"/>
    </row>
    <row r="11" spans="1:7" ht="12.75" customHeight="1" x14ac:dyDescent="0.2">
      <c r="A11" s="6"/>
      <c r="F11" s="6"/>
      <c r="G11" s="6"/>
    </row>
    <row r="12" spans="1:7" ht="12.75" customHeight="1" x14ac:dyDescent="0.2">
      <c r="A12" s="85"/>
      <c r="B12" s="85"/>
      <c r="C12" s="85"/>
      <c r="D12" s="85"/>
      <c r="E12" s="85"/>
    </row>
    <row r="13" spans="1:7" ht="12.75" customHeight="1" x14ac:dyDescent="0.2">
      <c r="A13" s="71" t="s">
        <v>7</v>
      </c>
      <c r="B13" s="71"/>
      <c r="C13" s="71"/>
      <c r="D13" s="71"/>
      <c r="E13" s="72"/>
      <c r="F13" s="86"/>
      <c r="G13" s="86"/>
    </row>
    <row r="14" spans="1:7" ht="12.75" customHeight="1" x14ac:dyDescent="0.2">
      <c r="A14" s="71" t="s">
        <v>8</v>
      </c>
      <c r="B14" s="71"/>
      <c r="C14" s="71"/>
      <c r="D14" s="71"/>
      <c r="E14" s="72"/>
      <c r="F14" s="86"/>
      <c r="G14" s="86"/>
    </row>
    <row r="15" spans="1:7" ht="12.75" customHeight="1" x14ac:dyDescent="0.2">
      <c r="A15" s="4"/>
      <c r="B15" s="4"/>
      <c r="C15" s="4"/>
      <c r="D15" s="4"/>
      <c r="E15" s="5"/>
      <c r="F15" s="12"/>
      <c r="G15" s="12"/>
    </row>
    <row r="16" spans="1:7" ht="12.75" customHeight="1" x14ac:dyDescent="0.2">
      <c r="A16" s="87" t="s">
        <v>139</v>
      </c>
      <c r="B16" s="88"/>
      <c r="C16" s="88"/>
      <c r="D16" s="88"/>
      <c r="E16" s="89"/>
      <c r="F16" s="73"/>
      <c r="G16" s="73"/>
    </row>
    <row r="17" spans="1:7" ht="12.75" customHeight="1" x14ac:dyDescent="0.2">
      <c r="A17" s="88" t="s">
        <v>9</v>
      </c>
      <c r="B17" s="88"/>
      <c r="C17" s="88"/>
      <c r="D17" s="88"/>
      <c r="E17" s="89"/>
      <c r="F17" s="73"/>
      <c r="G17" s="73"/>
    </row>
    <row r="18" spans="1:7" ht="12.75" customHeight="1" x14ac:dyDescent="0.2">
      <c r="A18" s="4"/>
      <c r="B18" s="10"/>
      <c r="C18" s="10"/>
      <c r="D18" s="90" t="s">
        <v>10</v>
      </c>
      <c r="E18" s="90"/>
      <c r="F18" s="90"/>
      <c r="G18" s="90"/>
    </row>
    <row r="19" spans="1:7" ht="67.5" customHeight="1" x14ac:dyDescent="0.2">
      <c r="A19" s="13" t="s">
        <v>11</v>
      </c>
      <c r="B19" s="91" t="s">
        <v>12</v>
      </c>
      <c r="C19" s="92"/>
      <c r="D19" s="93"/>
      <c r="E19" s="14" t="s">
        <v>13</v>
      </c>
      <c r="F19" s="13" t="s">
        <v>14</v>
      </c>
      <c r="G19" s="13" t="s">
        <v>15</v>
      </c>
    </row>
    <row r="20" spans="1:7" s="6" customFormat="1" ht="12.75" customHeight="1" x14ac:dyDescent="0.2">
      <c r="A20" s="15" t="s">
        <v>16</v>
      </c>
      <c r="B20" s="16" t="s">
        <v>17</v>
      </c>
      <c r="C20" s="17"/>
      <c r="D20" s="18"/>
      <c r="E20" s="19"/>
      <c r="F20" s="20">
        <f>SUM(F21,F27,F38,F39)</f>
        <v>1540011.7500000002</v>
      </c>
      <c r="G20" s="20">
        <f>SUM(G21,G27,G38,G39)</f>
        <v>1572029.1</v>
      </c>
    </row>
    <row r="21" spans="1:7" s="6" customFormat="1" ht="12.75" customHeight="1" x14ac:dyDescent="0.2">
      <c r="A21" s="21" t="s">
        <v>18</v>
      </c>
      <c r="B21" s="22" t="s">
        <v>19</v>
      </c>
      <c r="C21" s="23"/>
      <c r="D21" s="24"/>
      <c r="E21" s="19"/>
      <c r="F21" s="20">
        <f>SUM(F22:F26)</f>
        <v>2264.61</v>
      </c>
      <c r="G21" s="20">
        <f>SUM(G22:G26)</f>
        <v>2388.12</v>
      </c>
    </row>
    <row r="22" spans="1:7" s="6" customFormat="1" ht="12.75" customHeight="1" x14ac:dyDescent="0.2">
      <c r="A22" s="25" t="s">
        <v>20</v>
      </c>
      <c r="B22" s="26"/>
      <c r="C22" s="27" t="s">
        <v>21</v>
      </c>
      <c r="D22" s="28"/>
      <c r="E22" s="29"/>
      <c r="F22" s="20"/>
      <c r="G22" s="20"/>
    </row>
    <row r="23" spans="1:7" s="6" customFormat="1" ht="12.75" customHeight="1" x14ac:dyDescent="0.2">
      <c r="A23" s="25" t="s">
        <v>22</v>
      </c>
      <c r="B23" s="26"/>
      <c r="C23" s="27" t="s">
        <v>23</v>
      </c>
      <c r="D23" s="30"/>
      <c r="E23" s="31"/>
      <c r="F23" s="20"/>
      <c r="G23" s="20"/>
    </row>
    <row r="24" spans="1:7" s="6" customFormat="1" ht="12.75" customHeight="1" x14ac:dyDescent="0.2">
      <c r="A24" s="25" t="s">
        <v>24</v>
      </c>
      <c r="B24" s="26"/>
      <c r="C24" s="27" t="s">
        <v>25</v>
      </c>
      <c r="D24" s="30"/>
      <c r="E24" s="31"/>
      <c r="F24" s="20">
        <v>2264.61</v>
      </c>
      <c r="G24" s="20">
        <v>2388.12</v>
      </c>
    </row>
    <row r="25" spans="1:7" s="6" customFormat="1" ht="12.75" customHeight="1" x14ac:dyDescent="0.2">
      <c r="A25" s="25" t="s">
        <v>26</v>
      </c>
      <c r="B25" s="26"/>
      <c r="C25" s="27" t="s">
        <v>27</v>
      </c>
      <c r="D25" s="30"/>
      <c r="E25" s="32"/>
      <c r="F25" s="20"/>
      <c r="G25" s="20"/>
    </row>
    <row r="26" spans="1:7" s="6" customFormat="1" ht="12.75" customHeight="1" x14ac:dyDescent="0.2">
      <c r="A26" s="25" t="s">
        <v>28</v>
      </c>
      <c r="B26" s="26"/>
      <c r="C26" s="33" t="s">
        <v>29</v>
      </c>
      <c r="D26" s="28"/>
      <c r="E26" s="32"/>
      <c r="F26" s="20"/>
      <c r="G26" s="20"/>
    </row>
    <row r="27" spans="1:7" s="6" customFormat="1" ht="12.75" customHeight="1" x14ac:dyDescent="0.2">
      <c r="A27" s="34" t="s">
        <v>30</v>
      </c>
      <c r="B27" s="35" t="s">
        <v>31</v>
      </c>
      <c r="C27" s="36"/>
      <c r="D27" s="37"/>
      <c r="E27" s="32"/>
      <c r="F27" s="20">
        <f>SUM(F28:F37)</f>
        <v>1537747.1400000001</v>
      </c>
      <c r="G27" s="20">
        <f>SUM(G28:G37)</f>
        <v>1569640.98</v>
      </c>
    </row>
    <row r="28" spans="1:7" s="6" customFormat="1" ht="12.75" customHeight="1" x14ac:dyDescent="0.2">
      <c r="A28" s="25" t="s">
        <v>32</v>
      </c>
      <c r="B28" s="26"/>
      <c r="C28" s="27" t="s">
        <v>33</v>
      </c>
      <c r="D28" s="30"/>
      <c r="E28" s="31"/>
      <c r="F28" s="20"/>
      <c r="G28" s="20"/>
    </row>
    <row r="29" spans="1:7" s="6" customFormat="1" ht="12.75" customHeight="1" x14ac:dyDescent="0.2">
      <c r="A29" s="25" t="s">
        <v>34</v>
      </c>
      <c r="B29" s="26"/>
      <c r="C29" s="27" t="s">
        <v>35</v>
      </c>
      <c r="D29" s="30"/>
      <c r="E29" s="31"/>
      <c r="F29" s="20">
        <v>1057133.3400000001</v>
      </c>
      <c r="G29" s="20">
        <v>1062971.03</v>
      </c>
    </row>
    <row r="30" spans="1:7" s="6" customFormat="1" ht="12.75" customHeight="1" x14ac:dyDescent="0.2">
      <c r="A30" s="25" t="s">
        <v>36</v>
      </c>
      <c r="B30" s="26"/>
      <c r="C30" s="27" t="s">
        <v>37</v>
      </c>
      <c r="D30" s="30"/>
      <c r="E30" s="31"/>
      <c r="F30" s="20"/>
      <c r="G30" s="20"/>
    </row>
    <row r="31" spans="1:7" s="6" customFormat="1" ht="12.75" customHeight="1" x14ac:dyDescent="0.2">
      <c r="A31" s="25" t="s">
        <v>38</v>
      </c>
      <c r="B31" s="26"/>
      <c r="C31" s="27" t="s">
        <v>39</v>
      </c>
      <c r="D31" s="30"/>
      <c r="E31" s="31"/>
      <c r="F31" s="20"/>
      <c r="G31" s="20"/>
    </row>
    <row r="32" spans="1:7" s="6" customFormat="1" ht="12.75" customHeight="1" x14ac:dyDescent="0.2">
      <c r="A32" s="25" t="s">
        <v>40</v>
      </c>
      <c r="B32" s="26"/>
      <c r="C32" s="27" t="s">
        <v>41</v>
      </c>
      <c r="D32" s="30"/>
      <c r="E32" s="31"/>
      <c r="F32" s="20">
        <v>5543.55</v>
      </c>
      <c r="G32" s="20">
        <v>5867.19</v>
      </c>
    </row>
    <row r="33" spans="1:7" s="6" customFormat="1" ht="12.75" customHeight="1" x14ac:dyDescent="0.2">
      <c r="A33" s="25" t="s">
        <v>42</v>
      </c>
      <c r="B33" s="26"/>
      <c r="C33" s="27" t="s">
        <v>43</v>
      </c>
      <c r="D33" s="30"/>
      <c r="E33" s="31"/>
      <c r="F33" s="20"/>
      <c r="G33" s="20"/>
    </row>
    <row r="34" spans="1:7" s="6" customFormat="1" ht="12.75" customHeight="1" x14ac:dyDescent="0.2">
      <c r="A34" s="25" t="s">
        <v>44</v>
      </c>
      <c r="B34" s="26"/>
      <c r="C34" s="27" t="s">
        <v>45</v>
      </c>
      <c r="D34" s="30"/>
      <c r="E34" s="31"/>
      <c r="F34" s="20"/>
      <c r="G34" s="20"/>
    </row>
    <row r="35" spans="1:7" s="6" customFormat="1" ht="12.75" customHeight="1" x14ac:dyDescent="0.2">
      <c r="A35" s="25" t="s">
        <v>46</v>
      </c>
      <c r="B35" s="26"/>
      <c r="C35" s="27" t="s">
        <v>47</v>
      </c>
      <c r="D35" s="30"/>
      <c r="E35" s="31"/>
      <c r="F35" s="20">
        <v>16271.52</v>
      </c>
      <c r="G35" s="20">
        <v>17599.96</v>
      </c>
    </row>
    <row r="36" spans="1:7" s="6" customFormat="1" ht="12.75" customHeight="1" x14ac:dyDescent="0.2">
      <c r="A36" s="25" t="s">
        <v>48</v>
      </c>
      <c r="B36" s="26"/>
      <c r="C36" s="27" t="s">
        <v>49</v>
      </c>
      <c r="D36" s="30"/>
      <c r="E36" s="31"/>
      <c r="F36" s="20">
        <v>458798.73</v>
      </c>
      <c r="G36" s="20">
        <v>483202.8</v>
      </c>
    </row>
    <row r="37" spans="1:7" s="6" customFormat="1" ht="12.75" customHeight="1" x14ac:dyDescent="0.2">
      <c r="A37" s="25" t="s">
        <v>50</v>
      </c>
      <c r="B37" s="26"/>
      <c r="C37" s="27" t="s">
        <v>51</v>
      </c>
      <c r="D37" s="30"/>
      <c r="E37" s="32"/>
      <c r="F37" s="20"/>
      <c r="G37" s="20"/>
    </row>
    <row r="38" spans="1:7" s="6" customFormat="1" ht="12.75" customHeight="1" x14ac:dyDescent="0.2">
      <c r="A38" s="21" t="s">
        <v>52</v>
      </c>
      <c r="B38" s="38" t="s">
        <v>53</v>
      </c>
      <c r="C38" s="38"/>
      <c r="D38" s="32"/>
      <c r="E38" s="32"/>
      <c r="F38" s="20"/>
      <c r="G38" s="20"/>
    </row>
    <row r="39" spans="1:7" s="6" customFormat="1" ht="12.75" customHeight="1" x14ac:dyDescent="0.2">
      <c r="A39" s="21" t="s">
        <v>54</v>
      </c>
      <c r="B39" s="38" t="s">
        <v>55</v>
      </c>
      <c r="C39" s="38"/>
      <c r="D39" s="32"/>
      <c r="E39" s="31"/>
      <c r="F39" s="20"/>
      <c r="G39" s="20"/>
    </row>
    <row r="40" spans="1:7" s="6" customFormat="1" ht="12.75" customHeight="1" x14ac:dyDescent="0.2">
      <c r="A40" s="15" t="s">
        <v>56</v>
      </c>
      <c r="B40" s="16" t="s">
        <v>57</v>
      </c>
      <c r="C40" s="17"/>
      <c r="D40" s="18"/>
      <c r="E40" s="31"/>
      <c r="F40" s="20"/>
      <c r="G40" s="20"/>
    </row>
    <row r="41" spans="1:7" s="6" customFormat="1" ht="12.75" customHeight="1" x14ac:dyDescent="0.2">
      <c r="A41" s="15" t="s">
        <v>58</v>
      </c>
      <c r="B41" s="16" t="s">
        <v>59</v>
      </c>
      <c r="C41" s="17"/>
      <c r="D41" s="18"/>
      <c r="E41" s="32"/>
      <c r="F41" s="20">
        <f>SUM(F42,F48,F49,F56,F57)</f>
        <v>82514.430000000008</v>
      </c>
      <c r="G41" s="20">
        <f>SUM(G42,G48,G49,G56,G57)</f>
        <v>45885.52</v>
      </c>
    </row>
    <row r="42" spans="1:7" s="6" customFormat="1" ht="12.75" customHeight="1" x14ac:dyDescent="0.2">
      <c r="A42" s="21" t="s">
        <v>18</v>
      </c>
      <c r="B42" s="22" t="s">
        <v>60</v>
      </c>
      <c r="C42" s="39"/>
      <c r="D42" s="40"/>
      <c r="E42" s="32"/>
      <c r="F42" s="20">
        <f>SUM(F43:F47)</f>
        <v>1568.11</v>
      </c>
      <c r="G42" s="20">
        <f>SUM(G43:G47)</f>
        <v>1568.11</v>
      </c>
    </row>
    <row r="43" spans="1:7" s="6" customFormat="1" ht="12.75" customHeight="1" x14ac:dyDescent="0.2">
      <c r="A43" s="25" t="s">
        <v>20</v>
      </c>
      <c r="B43" s="26"/>
      <c r="C43" s="27" t="s">
        <v>61</v>
      </c>
      <c r="D43" s="30"/>
      <c r="E43" s="31"/>
      <c r="F43" s="20"/>
      <c r="G43" s="20"/>
    </row>
    <row r="44" spans="1:7" s="6" customFormat="1" ht="12.75" customHeight="1" x14ac:dyDescent="0.2">
      <c r="A44" s="25" t="s">
        <v>22</v>
      </c>
      <c r="B44" s="26"/>
      <c r="C44" s="27" t="s">
        <v>62</v>
      </c>
      <c r="D44" s="30"/>
      <c r="E44" s="31"/>
      <c r="F44" s="20">
        <v>1568.11</v>
      </c>
      <c r="G44" s="20">
        <v>1568.11</v>
      </c>
    </row>
    <row r="45" spans="1:7" s="6" customFormat="1" ht="12.75" customHeight="1" x14ac:dyDescent="0.2">
      <c r="A45" s="25" t="s">
        <v>24</v>
      </c>
      <c r="B45" s="26"/>
      <c r="C45" s="27" t="s">
        <v>63</v>
      </c>
      <c r="D45" s="30"/>
      <c r="E45" s="31"/>
      <c r="F45" s="20"/>
      <c r="G45" s="20"/>
    </row>
    <row r="46" spans="1:7" s="6" customFormat="1" ht="12.75" customHeight="1" x14ac:dyDescent="0.2">
      <c r="A46" s="25" t="s">
        <v>26</v>
      </c>
      <c r="B46" s="26"/>
      <c r="C46" s="27" t="s">
        <v>64</v>
      </c>
      <c r="D46" s="30"/>
      <c r="E46" s="31"/>
      <c r="F46" s="20"/>
      <c r="G46" s="20"/>
    </row>
    <row r="47" spans="1:7" s="6" customFormat="1" ht="12.75" customHeight="1" x14ac:dyDescent="0.2">
      <c r="A47" s="25" t="s">
        <v>28</v>
      </c>
      <c r="B47" s="17"/>
      <c r="C47" s="83" t="s">
        <v>65</v>
      </c>
      <c r="D47" s="84"/>
      <c r="E47" s="31"/>
      <c r="F47" s="20"/>
      <c r="G47" s="20"/>
    </row>
    <row r="48" spans="1:7" s="6" customFormat="1" ht="12.75" customHeight="1" x14ac:dyDescent="0.2">
      <c r="A48" s="21" t="s">
        <v>30</v>
      </c>
      <c r="B48" s="41" t="s">
        <v>66</v>
      </c>
      <c r="C48" s="42"/>
      <c r="D48" s="43"/>
      <c r="E48" s="32"/>
      <c r="F48" s="20"/>
      <c r="G48" s="20"/>
    </row>
    <row r="49" spans="1:7" s="6" customFormat="1" ht="12.75" customHeight="1" x14ac:dyDescent="0.2">
      <c r="A49" s="21" t="s">
        <v>52</v>
      </c>
      <c r="B49" s="22" t="s">
        <v>67</v>
      </c>
      <c r="C49" s="39"/>
      <c r="D49" s="40"/>
      <c r="E49" s="32"/>
      <c r="F49" s="20">
        <f>SUM(F50:F55)</f>
        <v>76827.490000000005</v>
      </c>
      <c r="G49" s="20">
        <f>SUM(G50:G55)</f>
        <v>41951.039999999994</v>
      </c>
    </row>
    <row r="50" spans="1:7" s="6" customFormat="1" ht="12.75" customHeight="1" x14ac:dyDescent="0.2">
      <c r="A50" s="25" t="s">
        <v>68</v>
      </c>
      <c r="B50" s="39"/>
      <c r="C50" s="44" t="s">
        <v>69</v>
      </c>
      <c r="D50" s="45"/>
      <c r="E50" s="32"/>
      <c r="F50" s="20"/>
      <c r="G50" s="20"/>
    </row>
    <row r="51" spans="1:7" s="6" customFormat="1" ht="12.75" customHeight="1" x14ac:dyDescent="0.2">
      <c r="A51" s="46" t="s">
        <v>70</v>
      </c>
      <c r="B51" s="26"/>
      <c r="C51" s="27" t="s">
        <v>71</v>
      </c>
      <c r="D51" s="33"/>
      <c r="E51" s="47"/>
      <c r="F51" s="48"/>
      <c r="G51" s="48"/>
    </row>
    <row r="52" spans="1:7" s="6" customFormat="1" ht="12.75" customHeight="1" x14ac:dyDescent="0.2">
      <c r="A52" s="25" t="s">
        <v>72</v>
      </c>
      <c r="B52" s="26"/>
      <c r="C52" s="27" t="s">
        <v>73</v>
      </c>
      <c r="D52" s="30"/>
      <c r="E52" s="32"/>
      <c r="F52" s="20"/>
      <c r="G52" s="20"/>
    </row>
    <row r="53" spans="1:7" s="6" customFormat="1" ht="12.75" customHeight="1" x14ac:dyDescent="0.2">
      <c r="A53" s="25" t="s">
        <v>74</v>
      </c>
      <c r="B53" s="26"/>
      <c r="C53" s="83" t="s">
        <v>75</v>
      </c>
      <c r="D53" s="84"/>
      <c r="E53" s="32"/>
      <c r="F53" s="20"/>
      <c r="G53" s="20"/>
    </row>
    <row r="54" spans="1:7" s="6" customFormat="1" ht="12.75" customHeight="1" x14ac:dyDescent="0.2">
      <c r="A54" s="25" t="s">
        <v>76</v>
      </c>
      <c r="B54" s="26"/>
      <c r="C54" s="27" t="s">
        <v>77</v>
      </c>
      <c r="D54" s="30"/>
      <c r="E54" s="32"/>
      <c r="F54" s="20">
        <v>76827.490000000005</v>
      </c>
      <c r="G54" s="20">
        <v>41826.019999999997</v>
      </c>
    </row>
    <row r="55" spans="1:7" s="6" customFormat="1" ht="12.75" customHeight="1" x14ac:dyDescent="0.2">
      <c r="A55" s="25" t="s">
        <v>78</v>
      </c>
      <c r="B55" s="26"/>
      <c r="C55" s="27" t="s">
        <v>79</v>
      </c>
      <c r="D55" s="30"/>
      <c r="E55" s="32"/>
      <c r="F55" s="20"/>
      <c r="G55" s="20">
        <v>125.02</v>
      </c>
    </row>
    <row r="56" spans="1:7" s="6" customFormat="1" ht="12.75" customHeight="1" x14ac:dyDescent="0.2">
      <c r="A56" s="21" t="s">
        <v>54</v>
      </c>
      <c r="B56" s="38" t="s">
        <v>80</v>
      </c>
      <c r="C56" s="38"/>
      <c r="D56" s="32"/>
      <c r="E56" s="32"/>
      <c r="F56" s="20"/>
      <c r="G56" s="20"/>
    </row>
    <row r="57" spans="1:7" s="6" customFormat="1" ht="12.75" customHeight="1" x14ac:dyDescent="0.2">
      <c r="A57" s="21" t="s">
        <v>81</v>
      </c>
      <c r="B57" s="38" t="s">
        <v>82</v>
      </c>
      <c r="C57" s="38"/>
      <c r="D57" s="32"/>
      <c r="E57" s="32"/>
      <c r="F57" s="20">
        <v>4118.83</v>
      </c>
      <c r="G57" s="20">
        <v>2366.37</v>
      </c>
    </row>
    <row r="58" spans="1:7" s="6" customFormat="1" ht="12.75" customHeight="1" x14ac:dyDescent="0.2">
      <c r="A58" s="21"/>
      <c r="B58" s="35" t="s">
        <v>83</v>
      </c>
      <c r="C58" s="36"/>
      <c r="D58" s="37"/>
      <c r="E58" s="32"/>
      <c r="F58" s="20">
        <f>SUM(F20,F40,F41)</f>
        <v>1622526.1800000002</v>
      </c>
      <c r="G58" s="20">
        <f>SUM(G20,G40,G41)</f>
        <v>1617914.62</v>
      </c>
    </row>
    <row r="59" spans="1:7" s="6" customFormat="1" ht="12.75" customHeight="1" x14ac:dyDescent="0.2">
      <c r="A59" s="15" t="s">
        <v>84</v>
      </c>
      <c r="B59" s="16" t="s">
        <v>85</v>
      </c>
      <c r="C59" s="16"/>
      <c r="D59" s="49"/>
      <c r="E59" s="32"/>
      <c r="F59" s="20">
        <f>SUM(F60:F63)</f>
        <v>1545698.6900000002</v>
      </c>
      <c r="G59" s="20">
        <f>SUM(G60:G63)</f>
        <v>1576088.6</v>
      </c>
    </row>
    <row r="60" spans="1:7" s="6" customFormat="1" ht="12.75" customHeight="1" x14ac:dyDescent="0.2">
      <c r="A60" s="21" t="s">
        <v>18</v>
      </c>
      <c r="B60" s="38" t="s">
        <v>86</v>
      </c>
      <c r="C60" s="38"/>
      <c r="D60" s="32"/>
      <c r="E60" s="32"/>
      <c r="F60" s="20">
        <v>249485.78</v>
      </c>
      <c r="G60" s="20">
        <v>262607.68</v>
      </c>
    </row>
    <row r="61" spans="1:7" s="6" customFormat="1" ht="12.75" customHeight="1" x14ac:dyDescent="0.2">
      <c r="A61" s="34" t="s">
        <v>30</v>
      </c>
      <c r="B61" s="35" t="s">
        <v>87</v>
      </c>
      <c r="C61" s="36"/>
      <c r="D61" s="37"/>
      <c r="E61" s="50"/>
      <c r="F61" s="51">
        <v>1128198.8700000001</v>
      </c>
      <c r="G61" s="51">
        <v>1137540.33</v>
      </c>
    </row>
    <row r="62" spans="1:7" s="6" customFormat="1" ht="12.75" customHeight="1" x14ac:dyDescent="0.2">
      <c r="A62" s="21" t="s">
        <v>52</v>
      </c>
      <c r="B62" s="82" t="s">
        <v>88</v>
      </c>
      <c r="C62" s="83"/>
      <c r="D62" s="84"/>
      <c r="E62" s="32"/>
      <c r="F62" s="20">
        <v>165647.67000000001</v>
      </c>
      <c r="G62" s="20">
        <v>173574.22</v>
      </c>
    </row>
    <row r="63" spans="1:7" s="6" customFormat="1" ht="12.75" customHeight="1" x14ac:dyDescent="0.2">
      <c r="A63" s="21" t="s">
        <v>89</v>
      </c>
      <c r="B63" s="38" t="s">
        <v>90</v>
      </c>
      <c r="C63" s="26"/>
      <c r="D63" s="19"/>
      <c r="E63" s="32"/>
      <c r="F63" s="20">
        <v>2366.37</v>
      </c>
      <c r="G63" s="20">
        <v>2366.37</v>
      </c>
    </row>
    <row r="64" spans="1:7" s="6" customFormat="1" ht="12.75" customHeight="1" x14ac:dyDescent="0.2">
      <c r="A64" s="15" t="s">
        <v>91</v>
      </c>
      <c r="B64" s="16" t="s">
        <v>92</v>
      </c>
      <c r="C64" s="17"/>
      <c r="D64" s="18"/>
      <c r="E64" s="32"/>
      <c r="F64" s="20">
        <f>SUM(F65,F69)</f>
        <v>75817.929999999993</v>
      </c>
      <c r="G64" s="20">
        <f>SUM(G65,G69)</f>
        <v>40467.78</v>
      </c>
    </row>
    <row r="65" spans="1:7" s="6" customFormat="1" ht="12.75" customHeight="1" x14ac:dyDescent="0.2">
      <c r="A65" s="21" t="s">
        <v>18</v>
      </c>
      <c r="B65" s="22" t="s">
        <v>93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 x14ac:dyDescent="0.2">
      <c r="A66" s="25" t="s">
        <v>20</v>
      </c>
      <c r="B66" s="52"/>
      <c r="C66" s="27" t="s">
        <v>94</v>
      </c>
      <c r="D66" s="53"/>
      <c r="E66" s="32"/>
      <c r="F66" s="20"/>
      <c r="G66" s="20"/>
    </row>
    <row r="67" spans="1:7" s="6" customFormat="1" ht="12.75" customHeight="1" x14ac:dyDescent="0.2">
      <c r="A67" s="25" t="s">
        <v>22</v>
      </c>
      <c r="B67" s="26"/>
      <c r="C67" s="27" t="s">
        <v>95</v>
      </c>
      <c r="D67" s="30"/>
      <c r="E67" s="32"/>
      <c r="F67" s="20"/>
      <c r="G67" s="20"/>
    </row>
    <row r="68" spans="1:7" s="6" customFormat="1" ht="12.75" customHeight="1" x14ac:dyDescent="0.2">
      <c r="A68" s="25" t="s">
        <v>96</v>
      </c>
      <c r="B68" s="26"/>
      <c r="C68" s="27" t="s">
        <v>97</v>
      </c>
      <c r="D68" s="30"/>
      <c r="E68" s="31"/>
      <c r="F68" s="20"/>
      <c r="G68" s="20"/>
    </row>
    <row r="69" spans="1:7" s="6" customFormat="1" ht="12.75" customHeight="1" x14ac:dyDescent="0.2">
      <c r="A69" s="21" t="s">
        <v>30</v>
      </c>
      <c r="B69" s="35" t="s">
        <v>98</v>
      </c>
      <c r="C69" s="36"/>
      <c r="D69" s="37"/>
      <c r="E69" s="32"/>
      <c r="F69" s="20">
        <f>SUM(F70,F71,F72,F73,F74,F75,F78,F79,F80,F81,F82,F83)</f>
        <v>75817.929999999993</v>
      </c>
      <c r="G69" s="20">
        <f>SUM(G70,G71,G72,G73,G74,G75,G78,G79,G80,G81,G82,G83)</f>
        <v>40467.78</v>
      </c>
    </row>
    <row r="70" spans="1:7" s="6" customFormat="1" ht="12.75" customHeight="1" x14ac:dyDescent="0.2">
      <c r="A70" s="25" t="s">
        <v>32</v>
      </c>
      <c r="B70" s="26"/>
      <c r="C70" s="27" t="s">
        <v>99</v>
      </c>
      <c r="D70" s="28"/>
      <c r="E70" s="32"/>
      <c r="F70" s="20"/>
      <c r="G70" s="20"/>
    </row>
    <row r="71" spans="1:7" s="6" customFormat="1" ht="12.75" customHeight="1" x14ac:dyDescent="0.2">
      <c r="A71" s="25" t="s">
        <v>34</v>
      </c>
      <c r="B71" s="52"/>
      <c r="C71" s="27" t="s">
        <v>100</v>
      </c>
      <c r="D71" s="53"/>
      <c r="E71" s="32"/>
      <c r="F71" s="20"/>
      <c r="G71" s="20"/>
    </row>
    <row r="72" spans="1:7" s="6" customFormat="1" ht="12.75" customHeight="1" x14ac:dyDescent="0.2">
      <c r="A72" s="25" t="s">
        <v>36</v>
      </c>
      <c r="B72" s="52"/>
      <c r="C72" s="27" t="s">
        <v>101</v>
      </c>
      <c r="D72" s="53"/>
      <c r="E72" s="32"/>
      <c r="F72" s="20"/>
      <c r="G72" s="20"/>
    </row>
    <row r="73" spans="1:7" s="6" customFormat="1" ht="12.75" customHeight="1" x14ac:dyDescent="0.2">
      <c r="A73" s="54" t="s">
        <v>38</v>
      </c>
      <c r="B73" s="39"/>
      <c r="C73" s="55" t="s">
        <v>102</v>
      </c>
      <c r="D73" s="45"/>
      <c r="E73" s="32"/>
      <c r="F73" s="20"/>
      <c r="G73" s="20"/>
    </row>
    <row r="74" spans="1:7" s="6" customFormat="1" ht="12.75" customHeight="1" x14ac:dyDescent="0.2">
      <c r="A74" s="21" t="s">
        <v>40</v>
      </c>
      <c r="B74" s="33"/>
      <c r="C74" s="33" t="s">
        <v>103</v>
      </c>
      <c r="D74" s="28"/>
      <c r="E74" s="28"/>
      <c r="F74" s="20"/>
      <c r="G74" s="20"/>
    </row>
    <row r="75" spans="1:7" s="6" customFormat="1" ht="12.75" customHeight="1" x14ac:dyDescent="0.2">
      <c r="A75" s="56" t="s">
        <v>42</v>
      </c>
      <c r="B75" s="36"/>
      <c r="C75" s="57" t="s">
        <v>104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 x14ac:dyDescent="0.2">
      <c r="A76" s="25" t="s">
        <v>105</v>
      </c>
      <c r="B76" s="26"/>
      <c r="C76" s="33"/>
      <c r="D76" s="30" t="s">
        <v>106</v>
      </c>
      <c r="E76" s="32"/>
      <c r="F76" s="20"/>
      <c r="G76" s="20"/>
    </row>
    <row r="77" spans="1:7" s="6" customFormat="1" ht="12.75" customHeight="1" x14ac:dyDescent="0.2">
      <c r="A77" s="25" t="s">
        <v>107</v>
      </c>
      <c r="B77" s="26"/>
      <c r="C77" s="33"/>
      <c r="D77" s="30" t="s">
        <v>108</v>
      </c>
      <c r="E77" s="31"/>
      <c r="F77" s="20"/>
      <c r="G77" s="20"/>
    </row>
    <row r="78" spans="1:7" s="6" customFormat="1" ht="12.75" customHeight="1" x14ac:dyDescent="0.2">
      <c r="A78" s="25" t="s">
        <v>44</v>
      </c>
      <c r="B78" s="42"/>
      <c r="C78" s="59" t="s">
        <v>109</v>
      </c>
      <c r="D78" s="60"/>
      <c r="E78" s="31"/>
      <c r="F78" s="20"/>
      <c r="G78" s="20"/>
    </row>
    <row r="79" spans="1:7" s="6" customFormat="1" ht="12.75" customHeight="1" x14ac:dyDescent="0.2">
      <c r="A79" s="25" t="s">
        <v>46</v>
      </c>
      <c r="B79" s="52"/>
      <c r="C79" s="27" t="s">
        <v>110</v>
      </c>
      <c r="D79" s="53"/>
      <c r="E79" s="32"/>
      <c r="F79" s="20"/>
      <c r="G79" s="20"/>
    </row>
    <row r="80" spans="1:7" s="6" customFormat="1" ht="12.75" customHeight="1" x14ac:dyDescent="0.2">
      <c r="A80" s="25" t="s">
        <v>48</v>
      </c>
      <c r="B80" s="26"/>
      <c r="C80" s="27" t="s">
        <v>111</v>
      </c>
      <c r="D80" s="30"/>
      <c r="E80" s="32"/>
      <c r="F80" s="20">
        <v>3974.72</v>
      </c>
      <c r="G80" s="20">
        <v>6431.85</v>
      </c>
    </row>
    <row r="81" spans="1:7" s="6" customFormat="1" ht="12.75" customHeight="1" x14ac:dyDescent="0.2">
      <c r="A81" s="25" t="s">
        <v>50</v>
      </c>
      <c r="B81" s="26"/>
      <c r="C81" s="27" t="s">
        <v>112</v>
      </c>
      <c r="D81" s="30"/>
      <c r="E81" s="32"/>
      <c r="F81" s="20">
        <v>38244.080000000002</v>
      </c>
      <c r="G81" s="20">
        <v>436.8</v>
      </c>
    </row>
    <row r="82" spans="1:7" s="6" customFormat="1" ht="12.75" customHeight="1" x14ac:dyDescent="0.2">
      <c r="A82" s="25" t="s">
        <v>113</v>
      </c>
      <c r="B82" s="26"/>
      <c r="C82" s="27" t="s">
        <v>114</v>
      </c>
      <c r="D82" s="30"/>
      <c r="E82" s="32"/>
      <c r="F82" s="20">
        <v>33599.129999999997</v>
      </c>
      <c r="G82" s="20">
        <v>33599.129999999997</v>
      </c>
    </row>
    <row r="83" spans="1:7" s="6" customFormat="1" ht="12.75" customHeight="1" x14ac:dyDescent="0.2">
      <c r="A83" s="25" t="s">
        <v>115</v>
      </c>
      <c r="B83" s="26"/>
      <c r="C83" s="27" t="s">
        <v>116</v>
      </c>
      <c r="D83" s="30"/>
      <c r="E83" s="31"/>
      <c r="F83" s="20"/>
      <c r="G83" s="20"/>
    </row>
    <row r="84" spans="1:7" s="6" customFormat="1" ht="12.75" customHeight="1" x14ac:dyDescent="0.2">
      <c r="A84" s="15" t="s">
        <v>117</v>
      </c>
      <c r="B84" s="61" t="s">
        <v>118</v>
      </c>
      <c r="C84" s="62"/>
      <c r="D84" s="63"/>
      <c r="E84" s="31"/>
      <c r="F84" s="20">
        <f>SUM(F85,F86,F89,F90)</f>
        <v>1009.56</v>
      </c>
      <c r="G84" s="20">
        <f>SUM(G85,G86,G89,G90)</f>
        <v>1358.24</v>
      </c>
    </row>
    <row r="85" spans="1:7" s="6" customFormat="1" ht="12.75" customHeight="1" x14ac:dyDescent="0.2">
      <c r="A85" s="21" t="s">
        <v>18</v>
      </c>
      <c r="B85" s="38" t="s">
        <v>119</v>
      </c>
      <c r="C85" s="26"/>
      <c r="D85" s="19"/>
      <c r="E85" s="31"/>
      <c r="F85" s="20"/>
      <c r="G85" s="20"/>
    </row>
    <row r="86" spans="1:7" s="6" customFormat="1" ht="12.75" customHeight="1" x14ac:dyDescent="0.2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">
      <c r="A87" s="25" t="s">
        <v>32</v>
      </c>
      <c r="B87" s="26"/>
      <c r="C87" s="27" t="s">
        <v>121</v>
      </c>
      <c r="D87" s="30"/>
      <c r="E87" s="32"/>
      <c r="F87" s="20"/>
      <c r="G87" s="20"/>
    </row>
    <row r="88" spans="1:7" s="6" customFormat="1" ht="12.75" customHeight="1" x14ac:dyDescent="0.2">
      <c r="A88" s="25" t="s">
        <v>34</v>
      </c>
      <c r="B88" s="26"/>
      <c r="C88" s="27" t="s">
        <v>122</v>
      </c>
      <c r="D88" s="30"/>
      <c r="E88" s="32"/>
      <c r="F88" s="20"/>
      <c r="G88" s="20"/>
    </row>
    <row r="89" spans="1:7" s="6" customFormat="1" ht="12.75" customHeight="1" x14ac:dyDescent="0.2">
      <c r="A89" s="21" t="s">
        <v>52</v>
      </c>
      <c r="B89" s="33" t="s">
        <v>123</v>
      </c>
      <c r="C89" s="33"/>
      <c r="D89" s="28"/>
      <c r="E89" s="32"/>
      <c r="F89" s="20"/>
      <c r="G89" s="20"/>
    </row>
    <row r="90" spans="1:7" s="6" customFormat="1" ht="12.75" customHeight="1" x14ac:dyDescent="0.2">
      <c r="A90" s="34" t="s">
        <v>54</v>
      </c>
      <c r="B90" s="35" t="s">
        <v>124</v>
      </c>
      <c r="C90" s="36"/>
      <c r="D90" s="37"/>
      <c r="E90" s="32"/>
      <c r="F90" s="20">
        <f>SUM(F91:F92)</f>
        <v>1009.56</v>
      </c>
      <c r="G90" s="20">
        <f>SUM(G91:G92)</f>
        <v>1358.24</v>
      </c>
    </row>
    <row r="91" spans="1:7" s="6" customFormat="1" ht="12.75" customHeight="1" x14ac:dyDescent="0.2">
      <c r="A91" s="25" t="s">
        <v>125</v>
      </c>
      <c r="B91" s="17"/>
      <c r="C91" s="27" t="s">
        <v>126</v>
      </c>
      <c r="D91" s="64"/>
      <c r="E91" s="31"/>
      <c r="F91" s="20">
        <v>1009.56</v>
      </c>
      <c r="G91" s="20">
        <v>1358.24</v>
      </c>
    </row>
    <row r="92" spans="1:7" s="6" customFormat="1" ht="12.75" customHeight="1" x14ac:dyDescent="0.2">
      <c r="A92" s="25" t="s">
        <v>127</v>
      </c>
      <c r="B92" s="17"/>
      <c r="C92" s="27" t="s">
        <v>128</v>
      </c>
      <c r="D92" s="64"/>
      <c r="E92" s="31"/>
      <c r="F92" s="20"/>
      <c r="G92" s="20"/>
    </row>
    <row r="93" spans="1:7" s="6" customFormat="1" ht="12.75" customHeight="1" x14ac:dyDescent="0.2">
      <c r="A93" s="15" t="s">
        <v>129</v>
      </c>
      <c r="B93" s="61" t="s">
        <v>130</v>
      </c>
      <c r="C93" s="63"/>
      <c r="D93" s="63"/>
      <c r="E93" s="31"/>
      <c r="F93" s="20"/>
      <c r="G93" s="20"/>
    </row>
    <row r="94" spans="1:7" s="6" customFormat="1" ht="25.5" customHeight="1" x14ac:dyDescent="0.2">
      <c r="A94" s="13"/>
      <c r="B94" s="82" t="s">
        <v>131</v>
      </c>
      <c r="C94" s="83"/>
      <c r="D94" s="84"/>
      <c r="E94" s="32"/>
      <c r="F94" s="20">
        <f>SUM(F59,F64,F84,F93)</f>
        <v>1622526.1800000002</v>
      </c>
      <c r="G94" s="20">
        <f>SUM(G59,G64,G84,G93)</f>
        <v>1617914.62</v>
      </c>
    </row>
    <row r="95" spans="1:7" s="6" customFormat="1" ht="12.75" customHeight="1" x14ac:dyDescent="0.2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">
      <c r="A96" s="95" t="s">
        <v>132</v>
      </c>
      <c r="B96" s="95"/>
      <c r="C96" s="95"/>
      <c r="D96" s="95"/>
      <c r="E96" s="95"/>
      <c r="F96" s="88" t="s">
        <v>133</v>
      </c>
      <c r="G96" s="88"/>
    </row>
    <row r="97" spans="1:7" s="9" customFormat="1" ht="11.25" customHeight="1" x14ac:dyDescent="0.2">
      <c r="A97" s="94" t="s">
        <v>134</v>
      </c>
      <c r="B97" s="94"/>
      <c r="C97" s="94"/>
      <c r="D97" s="94"/>
      <c r="E97" s="94"/>
      <c r="F97" s="79" t="s">
        <v>135</v>
      </c>
      <c r="G97" s="79"/>
    </row>
    <row r="98" spans="1:7" s="6" customFormat="1" ht="12.75" customHeight="1" x14ac:dyDescent="0.2">
      <c r="A98" s="96"/>
      <c r="B98" s="96"/>
      <c r="C98" s="96"/>
      <c r="D98" s="96"/>
      <c r="E98" s="11"/>
      <c r="F98" s="10"/>
      <c r="G98" s="10"/>
    </row>
    <row r="99" spans="1:7" s="6" customFormat="1" ht="12.75" customHeight="1" x14ac:dyDescent="0.2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">
      <c r="A100" s="95" t="s">
        <v>136</v>
      </c>
      <c r="B100" s="95"/>
      <c r="C100" s="95"/>
      <c r="D100" s="95"/>
      <c r="E100" s="95"/>
      <c r="F100" s="88" t="s">
        <v>137</v>
      </c>
      <c r="G100" s="88"/>
    </row>
    <row r="101" spans="1:7" s="9" customFormat="1" ht="12.75" customHeight="1" x14ac:dyDescent="0.2">
      <c r="A101" s="94" t="s">
        <v>138</v>
      </c>
      <c r="B101" s="94"/>
      <c r="C101" s="94"/>
      <c r="D101" s="94"/>
      <c r="E101" s="94"/>
      <c r="F101" s="79" t="s">
        <v>135</v>
      </c>
      <c r="G101" s="79"/>
    </row>
    <row r="102" spans="1:7" s="6" customFormat="1" ht="12.75" customHeight="1" x14ac:dyDescent="0.2">
      <c r="E102" s="2"/>
    </row>
    <row r="103" spans="1:7" s="6" customFormat="1" ht="12.75" customHeight="1" x14ac:dyDescent="0.2">
      <c r="E103" s="2"/>
    </row>
    <row r="104" spans="1:7" s="6" customFormat="1" ht="12.75" customHeight="1" x14ac:dyDescent="0.2">
      <c r="E104" s="2"/>
    </row>
    <row r="105" spans="1:7" s="6" customFormat="1" ht="12.75" customHeight="1" x14ac:dyDescent="0.2">
      <c r="E105" s="2"/>
    </row>
    <row r="106" spans="1:7" s="6" customFormat="1" ht="12.75" customHeight="1" x14ac:dyDescent="0.2">
      <c r="E106" s="2"/>
    </row>
    <row r="107" spans="1:7" s="6" customFormat="1" ht="12.75" customHeight="1" x14ac:dyDescent="0.2">
      <c r="E107" s="2"/>
    </row>
    <row r="108" spans="1:7" s="6" customFormat="1" ht="12.75" customHeight="1" x14ac:dyDescent="0.2">
      <c r="E108" s="2"/>
    </row>
    <row r="109" spans="1:7" s="6" customFormat="1" ht="12.75" customHeight="1" x14ac:dyDescent="0.2">
      <c r="E109" s="2"/>
    </row>
    <row r="110" spans="1:7" s="6" customFormat="1" ht="12.75" customHeight="1" x14ac:dyDescent="0.2">
      <c r="E110" s="2"/>
    </row>
    <row r="111" spans="1:7" s="6" customFormat="1" ht="12.75" customHeight="1" x14ac:dyDescent="0.2">
      <c r="E111" s="2"/>
    </row>
    <row r="112" spans="1:7" s="6" customFormat="1" ht="12.75" customHeight="1" x14ac:dyDescent="0.2">
      <c r="E112" s="2"/>
    </row>
    <row r="113" spans="5:5" s="6" customFormat="1" ht="12.75" customHeight="1" x14ac:dyDescent="0.2">
      <c r="E113" s="2"/>
    </row>
    <row r="114" spans="5:5" s="6" customFormat="1" ht="12.75" customHeight="1" x14ac:dyDescent="0.2">
      <c r="E114" s="2"/>
    </row>
    <row r="115" spans="5:5" s="6" customFormat="1" ht="12.75" customHeight="1" x14ac:dyDescent="0.2">
      <c r="E115" s="2"/>
    </row>
    <row r="116" spans="5:5" s="6" customFormat="1" ht="12.75" customHeight="1" x14ac:dyDescent="0.2">
      <c r="E116" s="2"/>
    </row>
    <row r="117" spans="5:5" s="6" customFormat="1" ht="12.75" customHeight="1" x14ac:dyDescent="0.2">
      <c r="E117" s="2"/>
    </row>
    <row r="118" spans="5:5" s="6" customFormat="1" ht="12.75" customHeight="1" x14ac:dyDescent="0.2">
      <c r="E118" s="2"/>
    </row>
    <row r="119" spans="5:5" s="6" customFormat="1" ht="12.75" customHeight="1" x14ac:dyDescent="0.2">
      <c r="E119" s="2"/>
    </row>
    <row r="120" spans="5:5" s="6" customFormat="1" ht="12.75" customHeight="1" x14ac:dyDescent="0.2">
      <c r="E120" s="2"/>
    </row>
    <row r="121" spans="5:5" s="6" customFormat="1" ht="12.75" customHeight="1" x14ac:dyDescent="0.2">
      <c r="E121" s="2"/>
    </row>
    <row r="122" spans="5:5" s="6" customFormat="1" ht="12.75" customHeight="1" x14ac:dyDescent="0.2">
      <c r="E122" s="2"/>
    </row>
  </sheetData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B62:D62"/>
    <mergeCell ref="C47:D47"/>
    <mergeCell ref="C53:D53"/>
    <mergeCell ref="A10:G10"/>
    <mergeCell ref="E2:G2"/>
    <mergeCell ref="E3:G3"/>
    <mergeCell ref="A5:G6"/>
    <mergeCell ref="A7:G7"/>
    <mergeCell ref="A8:G8"/>
  </mergeCells>
  <printOptions horizontalCentered="1"/>
  <pageMargins left="0.54166668653488159" right="0.54166668653488159" top="0.66666668653488159" bottom="0.2291666716337204" header="0.3125" footer="0.1145833358168602"/>
  <pageSetup paperSize="9" scale="55" fitToWidth="0" orientation="portrait" useFirstPageNumber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zoomScaleNormal="100" workbookViewId="0">
      <selection activeCell="A17" sqref="A17:I17"/>
    </sheetView>
  </sheetViews>
  <sheetFormatPr defaultRowHeight="12.75" x14ac:dyDescent="0.2"/>
  <cols>
    <col min="1" max="1" width="8" style="97" customWidth="1"/>
    <col min="2" max="2" width="1.5703125" style="97" hidden="1" customWidth="1"/>
    <col min="3" max="3" width="30.140625" style="97" customWidth="1"/>
    <col min="4" max="4" width="18.28515625" style="97" customWidth="1"/>
    <col min="5" max="5" width="9.140625" style="97" hidden="1" customWidth="1"/>
    <col min="6" max="6" width="11.7109375" style="97" customWidth="1"/>
    <col min="7" max="7" width="11.85546875" style="97" customWidth="1"/>
    <col min="8" max="9" width="16" style="97" customWidth="1"/>
    <col min="10" max="16384" width="9.140625" style="97"/>
  </cols>
  <sheetData>
    <row r="1" spans="1:9" ht="12.75" customHeight="1" x14ac:dyDescent="0.2">
      <c r="G1" s="98"/>
      <c r="H1" s="98"/>
    </row>
    <row r="2" spans="1:9" ht="15.75" customHeight="1" x14ac:dyDescent="0.2">
      <c r="D2" s="99"/>
      <c r="G2" s="100" t="s">
        <v>140</v>
      </c>
      <c r="H2" s="101"/>
      <c r="I2" s="101"/>
    </row>
    <row r="3" spans="1:9" ht="15.75" customHeight="1" x14ac:dyDescent="0.2">
      <c r="G3" s="100" t="s">
        <v>1</v>
      </c>
      <c r="H3" s="101"/>
      <c r="I3" s="101"/>
    </row>
    <row r="5" spans="1:9" ht="15.75" customHeight="1" x14ac:dyDescent="0.2">
      <c r="A5" s="102" t="s">
        <v>141</v>
      </c>
      <c r="B5" s="103"/>
      <c r="C5" s="103"/>
      <c r="D5" s="103"/>
      <c r="E5" s="103"/>
      <c r="F5" s="103"/>
      <c r="G5" s="103"/>
      <c r="H5" s="103"/>
      <c r="I5" s="103"/>
    </row>
    <row r="6" spans="1:9" ht="15.75" customHeight="1" x14ac:dyDescent="0.2">
      <c r="A6" s="102" t="s">
        <v>142</v>
      </c>
      <c r="B6" s="103"/>
      <c r="C6" s="103"/>
      <c r="D6" s="103"/>
      <c r="E6" s="103"/>
      <c r="F6" s="103"/>
      <c r="G6" s="103"/>
      <c r="H6" s="103"/>
      <c r="I6" s="103"/>
    </row>
    <row r="7" spans="1:9" ht="15.75" customHeight="1" x14ac:dyDescent="0.2">
      <c r="A7" s="104" t="s">
        <v>3</v>
      </c>
      <c r="B7" s="105"/>
      <c r="C7" s="105"/>
      <c r="D7" s="105"/>
      <c r="E7" s="105"/>
      <c r="F7" s="105"/>
      <c r="G7" s="105"/>
      <c r="H7" s="105"/>
      <c r="I7" s="105"/>
    </row>
    <row r="8" spans="1:9" s="108" customFormat="1" ht="11.25" customHeight="1" x14ac:dyDescent="0.2">
      <c r="A8" s="106" t="s">
        <v>4</v>
      </c>
      <c r="B8" s="107"/>
      <c r="C8" s="107"/>
      <c r="D8" s="107"/>
      <c r="E8" s="107"/>
      <c r="F8" s="107"/>
      <c r="G8" s="107"/>
      <c r="H8" s="107"/>
      <c r="I8" s="107"/>
    </row>
    <row r="9" spans="1:9" ht="15.75" customHeight="1" x14ac:dyDescent="0.2">
      <c r="A9" s="104" t="s">
        <v>143</v>
      </c>
      <c r="B9" s="109"/>
      <c r="C9" s="109"/>
      <c r="D9" s="109"/>
      <c r="E9" s="109"/>
      <c r="F9" s="109"/>
      <c r="G9" s="109"/>
      <c r="H9" s="109"/>
      <c r="I9" s="109"/>
    </row>
    <row r="10" spans="1:9" s="108" customFormat="1" ht="11.25" customHeight="1" x14ac:dyDescent="0.2">
      <c r="A10" s="106" t="s">
        <v>144</v>
      </c>
      <c r="B10" s="107"/>
      <c r="C10" s="107"/>
      <c r="D10" s="107"/>
      <c r="E10" s="107"/>
      <c r="F10" s="107"/>
      <c r="G10" s="107"/>
      <c r="H10" s="107"/>
      <c r="I10" s="107"/>
    </row>
    <row r="11" spans="1:9" ht="12.75" customHeight="1" x14ac:dyDescent="0.2">
      <c r="A11" s="110"/>
      <c r="B11" s="103"/>
      <c r="C11" s="103"/>
      <c r="D11" s="103"/>
      <c r="E11" s="103"/>
      <c r="F11" s="103"/>
      <c r="G11" s="103"/>
      <c r="H11" s="103"/>
      <c r="I11" s="103"/>
    </row>
    <row r="12" spans="1:9" ht="15" customHeight="1" x14ac:dyDescent="0.2">
      <c r="A12" s="111"/>
      <c r="B12" s="112"/>
      <c r="C12" s="112"/>
      <c r="D12" s="112"/>
      <c r="E12" s="112"/>
      <c r="F12" s="112"/>
      <c r="G12" s="112"/>
      <c r="H12" s="112"/>
      <c r="I12" s="112"/>
    </row>
    <row r="13" spans="1:9" ht="14.25" customHeight="1" x14ac:dyDescent="0.2">
      <c r="A13" s="113" t="s">
        <v>145</v>
      </c>
      <c r="B13" s="114"/>
      <c r="C13" s="114"/>
      <c r="D13" s="114"/>
      <c r="E13" s="114"/>
      <c r="F13" s="114"/>
      <c r="G13" s="114"/>
      <c r="H13" s="114"/>
      <c r="I13" s="114"/>
    </row>
    <row r="14" spans="1:9" ht="15" customHeight="1" x14ac:dyDescent="0.2">
      <c r="A14" s="115"/>
      <c r="B14" s="112"/>
      <c r="C14" s="112"/>
      <c r="D14" s="112"/>
      <c r="E14" s="112"/>
      <c r="F14" s="112"/>
      <c r="G14" s="112"/>
      <c r="H14" s="112"/>
      <c r="I14" s="112"/>
    </row>
    <row r="15" spans="1:9" ht="14.25" customHeight="1" x14ac:dyDescent="0.2">
      <c r="A15" s="116" t="s">
        <v>146</v>
      </c>
      <c r="B15" s="116"/>
      <c r="C15" s="116"/>
      <c r="D15" s="117" t="s">
        <v>8</v>
      </c>
      <c r="E15" s="117"/>
      <c r="F15" s="117"/>
      <c r="G15" s="118" t="s">
        <v>147</v>
      </c>
      <c r="H15" s="118"/>
      <c r="I15" s="118"/>
    </row>
    <row r="16" spans="1:9" ht="9.75" customHeight="1" x14ac:dyDescent="0.2">
      <c r="A16" s="119"/>
      <c r="B16" s="100"/>
      <c r="C16" s="100"/>
      <c r="D16" s="100"/>
      <c r="E16" s="100"/>
      <c r="F16" s="100"/>
      <c r="G16" s="100"/>
      <c r="H16" s="100"/>
      <c r="I16" s="100"/>
    </row>
    <row r="17" spans="1:9" ht="15" customHeight="1" x14ac:dyDescent="0.2">
      <c r="A17" s="115" t="s">
        <v>139</v>
      </c>
      <c r="B17" s="112"/>
      <c r="C17" s="112"/>
      <c r="D17" s="112"/>
      <c r="E17" s="112"/>
      <c r="F17" s="112"/>
      <c r="G17" s="112"/>
      <c r="H17" s="112"/>
      <c r="I17" s="112"/>
    </row>
    <row r="18" spans="1:9" ht="15" customHeight="1" x14ac:dyDescent="0.2">
      <c r="A18" s="115" t="s">
        <v>9</v>
      </c>
      <c r="B18" s="112"/>
      <c r="C18" s="112"/>
      <c r="D18" s="112"/>
      <c r="E18" s="112"/>
      <c r="F18" s="112"/>
      <c r="G18" s="112"/>
      <c r="H18" s="112"/>
      <c r="I18" s="112"/>
    </row>
    <row r="19" spans="1:9" s="100" customFormat="1" ht="15" customHeight="1" x14ac:dyDescent="0.2">
      <c r="A19" s="120" t="s">
        <v>10</v>
      </c>
      <c r="B19" s="112"/>
      <c r="C19" s="112"/>
      <c r="D19" s="112"/>
      <c r="E19" s="112"/>
      <c r="F19" s="112"/>
      <c r="G19" s="112"/>
      <c r="H19" s="112"/>
      <c r="I19" s="112"/>
    </row>
    <row r="20" spans="1:9" s="126" customFormat="1" ht="50.25" customHeight="1" x14ac:dyDescent="0.2">
      <c r="A20" s="121" t="s">
        <v>11</v>
      </c>
      <c r="B20" s="122"/>
      <c r="C20" s="121" t="s">
        <v>12</v>
      </c>
      <c r="D20" s="123"/>
      <c r="E20" s="123"/>
      <c r="F20" s="124"/>
      <c r="G20" s="125" t="s">
        <v>148</v>
      </c>
      <c r="H20" s="125" t="s">
        <v>149</v>
      </c>
      <c r="I20" s="125" t="s">
        <v>150</v>
      </c>
    </row>
    <row r="21" spans="1:9" s="98" customFormat="1" ht="15.75" customHeight="1" x14ac:dyDescent="0.2">
      <c r="A21" s="127" t="s">
        <v>16</v>
      </c>
      <c r="B21" s="128" t="s">
        <v>151</v>
      </c>
      <c r="C21" s="129" t="s">
        <v>151</v>
      </c>
      <c r="D21" s="130"/>
      <c r="E21" s="130"/>
      <c r="F21" s="131"/>
      <c r="G21" s="132"/>
      <c r="H21" s="133">
        <f>SUM(H22,H27,H28)</f>
        <v>175936.65999999997</v>
      </c>
      <c r="I21" s="133">
        <f>SUM(I22,I27,I28)</f>
        <v>143538.57</v>
      </c>
    </row>
    <row r="22" spans="1:9" ht="15.75" customHeight="1" x14ac:dyDescent="0.2">
      <c r="A22" s="134" t="s">
        <v>18</v>
      </c>
      <c r="B22" s="135" t="s">
        <v>152</v>
      </c>
      <c r="C22" s="136" t="s">
        <v>152</v>
      </c>
      <c r="D22" s="137"/>
      <c r="E22" s="137"/>
      <c r="F22" s="138"/>
      <c r="G22" s="139"/>
      <c r="H22" s="140">
        <f>SUM(H23:H26)</f>
        <v>175487.97999999998</v>
      </c>
      <c r="I22" s="140">
        <f>SUM(I23:I26)</f>
        <v>143400.14000000001</v>
      </c>
    </row>
    <row r="23" spans="1:9" ht="15.75" customHeight="1" x14ac:dyDescent="0.2">
      <c r="A23" s="134" t="s">
        <v>153</v>
      </c>
      <c r="B23" s="135" t="s">
        <v>86</v>
      </c>
      <c r="C23" s="136" t="s">
        <v>86</v>
      </c>
      <c r="D23" s="137"/>
      <c r="E23" s="137"/>
      <c r="F23" s="138"/>
      <c r="G23" s="139"/>
      <c r="H23" s="140">
        <v>16621.900000000001</v>
      </c>
      <c r="I23" s="140">
        <v>9.42</v>
      </c>
    </row>
    <row r="24" spans="1:9" ht="15.75" customHeight="1" x14ac:dyDescent="0.2">
      <c r="A24" s="134" t="s">
        <v>154</v>
      </c>
      <c r="B24" s="141" t="s">
        <v>155</v>
      </c>
      <c r="C24" s="142" t="s">
        <v>155</v>
      </c>
      <c r="D24" s="123"/>
      <c r="E24" s="123"/>
      <c r="F24" s="124"/>
      <c r="G24" s="139"/>
      <c r="H24" s="140">
        <v>150939.53</v>
      </c>
      <c r="I24" s="140">
        <v>140683.94</v>
      </c>
    </row>
    <row r="25" spans="1:9" ht="15.75" customHeight="1" x14ac:dyDescent="0.2">
      <c r="A25" s="134" t="s">
        <v>156</v>
      </c>
      <c r="B25" s="135" t="s">
        <v>157</v>
      </c>
      <c r="C25" s="142" t="s">
        <v>157</v>
      </c>
      <c r="D25" s="123"/>
      <c r="E25" s="123"/>
      <c r="F25" s="124"/>
      <c r="G25" s="139"/>
      <c r="H25" s="140">
        <v>7926.55</v>
      </c>
      <c r="I25" s="140">
        <v>2706.78</v>
      </c>
    </row>
    <row r="26" spans="1:9" ht="15.75" customHeight="1" x14ac:dyDescent="0.2">
      <c r="A26" s="134" t="s">
        <v>158</v>
      </c>
      <c r="B26" s="141" t="s">
        <v>159</v>
      </c>
      <c r="C26" s="142" t="s">
        <v>159</v>
      </c>
      <c r="D26" s="123"/>
      <c r="E26" s="123"/>
      <c r="F26" s="124"/>
      <c r="G26" s="139"/>
      <c r="H26" s="140"/>
      <c r="I26" s="140"/>
    </row>
    <row r="27" spans="1:9" ht="15.75" customHeight="1" x14ac:dyDescent="0.2">
      <c r="A27" s="134" t="s">
        <v>30</v>
      </c>
      <c r="B27" s="135" t="s">
        <v>160</v>
      </c>
      <c r="C27" s="142" t="s">
        <v>160</v>
      </c>
      <c r="D27" s="123"/>
      <c r="E27" s="123"/>
      <c r="F27" s="124"/>
      <c r="G27" s="139"/>
      <c r="H27" s="140"/>
      <c r="I27" s="140"/>
    </row>
    <row r="28" spans="1:9" ht="15.75" customHeight="1" x14ac:dyDescent="0.2">
      <c r="A28" s="134" t="s">
        <v>52</v>
      </c>
      <c r="B28" s="135" t="s">
        <v>161</v>
      </c>
      <c r="C28" s="142" t="s">
        <v>161</v>
      </c>
      <c r="D28" s="123"/>
      <c r="E28" s="123"/>
      <c r="F28" s="124"/>
      <c r="G28" s="139"/>
      <c r="H28" s="140">
        <f>SUM(H29:H30)</f>
        <v>448.68</v>
      </c>
      <c r="I28" s="140">
        <f>SUM(I29:I30)</f>
        <v>138.43</v>
      </c>
    </row>
    <row r="29" spans="1:9" ht="15.75" customHeight="1" x14ac:dyDescent="0.2">
      <c r="A29" s="134" t="s">
        <v>162</v>
      </c>
      <c r="B29" s="141" t="s">
        <v>163</v>
      </c>
      <c r="C29" s="142" t="s">
        <v>163</v>
      </c>
      <c r="D29" s="123"/>
      <c r="E29" s="123"/>
      <c r="F29" s="124"/>
      <c r="G29" s="139"/>
      <c r="H29" s="140">
        <v>448.68</v>
      </c>
      <c r="I29" s="140">
        <v>138.43</v>
      </c>
    </row>
    <row r="30" spans="1:9" ht="15.75" customHeight="1" x14ac:dyDescent="0.2">
      <c r="A30" s="134" t="s">
        <v>164</v>
      </c>
      <c r="B30" s="141" t="s">
        <v>165</v>
      </c>
      <c r="C30" s="142" t="s">
        <v>165</v>
      </c>
      <c r="D30" s="123"/>
      <c r="E30" s="123"/>
      <c r="F30" s="124"/>
      <c r="G30" s="139"/>
      <c r="H30" s="140"/>
      <c r="I30" s="140"/>
    </row>
    <row r="31" spans="1:9" s="98" customFormat="1" ht="15.75" customHeight="1" x14ac:dyDescent="0.2">
      <c r="A31" s="127" t="s">
        <v>56</v>
      </c>
      <c r="B31" s="128" t="s">
        <v>166</v>
      </c>
      <c r="C31" s="129" t="s">
        <v>166</v>
      </c>
      <c r="D31" s="143"/>
      <c r="E31" s="143"/>
      <c r="F31" s="144"/>
      <c r="G31" s="132"/>
      <c r="H31" s="133">
        <f>SUM(H32:H45)</f>
        <v>175936.66000000003</v>
      </c>
      <c r="I31" s="133">
        <f>SUM(I32:I45)</f>
        <v>143538.56999999995</v>
      </c>
    </row>
    <row r="32" spans="1:9" ht="15.75" customHeight="1" x14ac:dyDescent="0.2">
      <c r="A32" s="134" t="s">
        <v>18</v>
      </c>
      <c r="B32" s="135" t="s">
        <v>167</v>
      </c>
      <c r="C32" s="142" t="s">
        <v>168</v>
      </c>
      <c r="D32" s="145"/>
      <c r="E32" s="145"/>
      <c r="F32" s="146"/>
      <c r="G32" s="139"/>
      <c r="H32" s="140">
        <v>123585.44</v>
      </c>
      <c r="I32" s="140">
        <v>112069.62</v>
      </c>
    </row>
    <row r="33" spans="1:9" ht="15.75" customHeight="1" x14ac:dyDescent="0.2">
      <c r="A33" s="134" t="s">
        <v>30</v>
      </c>
      <c r="B33" s="135" t="s">
        <v>169</v>
      </c>
      <c r="C33" s="142" t="s">
        <v>170</v>
      </c>
      <c r="D33" s="145"/>
      <c r="E33" s="145"/>
      <c r="F33" s="146"/>
      <c r="G33" s="139"/>
      <c r="H33" s="140">
        <v>32017.35</v>
      </c>
      <c r="I33" s="140">
        <v>7337.76</v>
      </c>
    </row>
    <row r="34" spans="1:9" ht="15.75" customHeight="1" x14ac:dyDescent="0.2">
      <c r="A34" s="134" t="s">
        <v>52</v>
      </c>
      <c r="B34" s="135" t="s">
        <v>171</v>
      </c>
      <c r="C34" s="142" t="s">
        <v>172</v>
      </c>
      <c r="D34" s="145"/>
      <c r="E34" s="145"/>
      <c r="F34" s="146"/>
      <c r="G34" s="139"/>
      <c r="H34" s="140">
        <v>11314.63</v>
      </c>
      <c r="I34" s="140">
        <v>13194.83</v>
      </c>
    </row>
    <row r="35" spans="1:9" ht="15.75" customHeight="1" x14ac:dyDescent="0.2">
      <c r="A35" s="134" t="s">
        <v>54</v>
      </c>
      <c r="B35" s="135" t="s">
        <v>173</v>
      </c>
      <c r="C35" s="136" t="s">
        <v>174</v>
      </c>
      <c r="D35" s="145"/>
      <c r="E35" s="145"/>
      <c r="F35" s="146"/>
      <c r="G35" s="139"/>
      <c r="H35" s="140">
        <v>104.75</v>
      </c>
      <c r="I35" s="140">
        <v>17.3</v>
      </c>
    </row>
    <row r="36" spans="1:9" ht="15.75" customHeight="1" x14ac:dyDescent="0.2">
      <c r="A36" s="134" t="s">
        <v>81</v>
      </c>
      <c r="B36" s="135" t="s">
        <v>175</v>
      </c>
      <c r="C36" s="136" t="s">
        <v>176</v>
      </c>
      <c r="D36" s="145"/>
      <c r="E36" s="145"/>
      <c r="F36" s="146"/>
      <c r="G36" s="139"/>
      <c r="H36" s="140">
        <v>1254.3399999999999</v>
      </c>
      <c r="I36" s="140">
        <v>1414.11</v>
      </c>
    </row>
    <row r="37" spans="1:9" ht="15.75" customHeight="1" x14ac:dyDescent="0.2">
      <c r="A37" s="134" t="s">
        <v>177</v>
      </c>
      <c r="B37" s="135" t="s">
        <v>178</v>
      </c>
      <c r="C37" s="136" t="s">
        <v>179</v>
      </c>
      <c r="D37" s="145"/>
      <c r="E37" s="145"/>
      <c r="F37" s="146"/>
      <c r="G37" s="139"/>
      <c r="H37" s="140">
        <v>280.29000000000002</v>
      </c>
      <c r="I37" s="140">
        <v>632.04999999999995</v>
      </c>
    </row>
    <row r="38" spans="1:9" ht="15.75" customHeight="1" x14ac:dyDescent="0.2">
      <c r="A38" s="134" t="s">
        <v>180</v>
      </c>
      <c r="B38" s="135" t="s">
        <v>181</v>
      </c>
      <c r="C38" s="136" t="s">
        <v>182</v>
      </c>
      <c r="D38" s="145"/>
      <c r="E38" s="145"/>
      <c r="F38" s="146"/>
      <c r="G38" s="139"/>
      <c r="H38" s="140">
        <v>84.7</v>
      </c>
      <c r="I38" s="140">
        <v>500</v>
      </c>
    </row>
    <row r="39" spans="1:9" ht="15.75" customHeight="1" x14ac:dyDescent="0.2">
      <c r="A39" s="134" t="s">
        <v>183</v>
      </c>
      <c r="B39" s="135" t="s">
        <v>184</v>
      </c>
      <c r="C39" s="142" t="s">
        <v>184</v>
      </c>
      <c r="D39" s="145"/>
      <c r="E39" s="145"/>
      <c r="F39" s="146"/>
      <c r="G39" s="139"/>
      <c r="H39" s="140"/>
      <c r="I39" s="140"/>
    </row>
    <row r="40" spans="1:9" ht="15.75" customHeight="1" x14ac:dyDescent="0.2">
      <c r="A40" s="134" t="s">
        <v>185</v>
      </c>
      <c r="B40" s="135" t="s">
        <v>186</v>
      </c>
      <c r="C40" s="136" t="s">
        <v>186</v>
      </c>
      <c r="D40" s="145"/>
      <c r="E40" s="145"/>
      <c r="F40" s="146"/>
      <c r="G40" s="139"/>
      <c r="H40" s="140">
        <v>1854.99</v>
      </c>
      <c r="I40" s="140">
        <v>1987.88</v>
      </c>
    </row>
    <row r="41" spans="1:9" ht="15.75" customHeight="1" x14ac:dyDescent="0.2">
      <c r="A41" s="134" t="s">
        <v>187</v>
      </c>
      <c r="B41" s="135" t="s">
        <v>188</v>
      </c>
      <c r="C41" s="142" t="s">
        <v>189</v>
      </c>
      <c r="D41" s="123"/>
      <c r="E41" s="123"/>
      <c r="F41" s="124"/>
      <c r="G41" s="139"/>
      <c r="H41" s="140"/>
      <c r="I41" s="140"/>
    </row>
    <row r="42" spans="1:9" ht="15.75" customHeight="1" x14ac:dyDescent="0.2">
      <c r="A42" s="134" t="s">
        <v>190</v>
      </c>
      <c r="B42" s="135" t="s">
        <v>191</v>
      </c>
      <c r="C42" s="142" t="s">
        <v>192</v>
      </c>
      <c r="D42" s="145"/>
      <c r="E42" s="145"/>
      <c r="F42" s="146"/>
      <c r="G42" s="139"/>
      <c r="H42" s="140"/>
      <c r="I42" s="140"/>
    </row>
    <row r="43" spans="1:9" ht="15.75" customHeight="1" x14ac:dyDescent="0.2">
      <c r="A43" s="134" t="s">
        <v>193</v>
      </c>
      <c r="B43" s="135" t="s">
        <v>194</v>
      </c>
      <c r="C43" s="142" t="s">
        <v>195</v>
      </c>
      <c r="D43" s="145"/>
      <c r="E43" s="145"/>
      <c r="F43" s="146"/>
      <c r="G43" s="139"/>
      <c r="H43" s="140"/>
      <c r="I43" s="140"/>
    </row>
    <row r="44" spans="1:9" ht="15.75" customHeight="1" x14ac:dyDescent="0.2">
      <c r="A44" s="134" t="s">
        <v>196</v>
      </c>
      <c r="B44" s="135" t="s">
        <v>197</v>
      </c>
      <c r="C44" s="142" t="s">
        <v>198</v>
      </c>
      <c r="D44" s="145"/>
      <c r="E44" s="145"/>
      <c r="F44" s="146"/>
      <c r="G44" s="139"/>
      <c r="H44" s="140">
        <v>5440.17</v>
      </c>
      <c r="I44" s="140">
        <v>6385.02</v>
      </c>
    </row>
    <row r="45" spans="1:9" ht="15.75" customHeight="1" x14ac:dyDescent="0.2">
      <c r="A45" s="134" t="s">
        <v>199</v>
      </c>
      <c r="B45" s="135" t="s">
        <v>200</v>
      </c>
      <c r="C45" s="147" t="s">
        <v>201</v>
      </c>
      <c r="D45" s="145"/>
      <c r="E45" s="145"/>
      <c r="F45" s="146"/>
      <c r="G45" s="139"/>
      <c r="H45" s="140"/>
      <c r="I45" s="140"/>
    </row>
    <row r="46" spans="1:9" s="98" customFormat="1" ht="15.75" customHeight="1" x14ac:dyDescent="0.2">
      <c r="A46" s="148" t="s">
        <v>58</v>
      </c>
      <c r="B46" s="149" t="s">
        <v>202</v>
      </c>
      <c r="C46" s="150" t="s">
        <v>202</v>
      </c>
      <c r="D46" s="130"/>
      <c r="E46" s="130"/>
      <c r="F46" s="131"/>
      <c r="G46" s="132"/>
      <c r="H46" s="133">
        <f>H21-H31</f>
        <v>0</v>
      </c>
      <c r="I46" s="133">
        <f>I21-I31</f>
        <v>0</v>
      </c>
    </row>
    <row r="47" spans="1:9" s="98" customFormat="1" ht="15.75" customHeight="1" x14ac:dyDescent="0.2">
      <c r="A47" s="148" t="s">
        <v>84</v>
      </c>
      <c r="B47" s="128" t="s">
        <v>203</v>
      </c>
      <c r="C47" s="151" t="s">
        <v>203</v>
      </c>
      <c r="D47" s="130"/>
      <c r="E47" s="130"/>
      <c r="F47" s="131"/>
      <c r="G47" s="132"/>
      <c r="H47" s="133">
        <f>H48-H49-H50</f>
        <v>0</v>
      </c>
      <c r="I47" s="133">
        <f>I48-I49-I50</f>
        <v>0</v>
      </c>
    </row>
    <row r="48" spans="1:9" ht="15.75" customHeight="1" x14ac:dyDescent="0.2">
      <c r="A48" s="152" t="s">
        <v>204</v>
      </c>
      <c r="B48" s="135" t="s">
        <v>205</v>
      </c>
      <c r="C48" s="147" t="s">
        <v>206</v>
      </c>
      <c r="D48" s="145"/>
      <c r="E48" s="145"/>
      <c r="F48" s="146"/>
      <c r="G48" s="139"/>
      <c r="H48" s="140"/>
      <c r="I48" s="140"/>
    </row>
    <row r="49" spans="1:9" ht="15.75" customHeight="1" x14ac:dyDescent="0.2">
      <c r="A49" s="152" t="s">
        <v>30</v>
      </c>
      <c r="B49" s="135" t="s">
        <v>207</v>
      </c>
      <c r="C49" s="147" t="s">
        <v>207</v>
      </c>
      <c r="D49" s="145"/>
      <c r="E49" s="145"/>
      <c r="F49" s="146"/>
      <c r="G49" s="139"/>
      <c r="H49" s="140"/>
      <c r="I49" s="140"/>
    </row>
    <row r="50" spans="1:9" ht="15.75" customHeight="1" x14ac:dyDescent="0.2">
      <c r="A50" s="152" t="s">
        <v>208</v>
      </c>
      <c r="B50" s="135" t="s">
        <v>209</v>
      </c>
      <c r="C50" s="147" t="s">
        <v>210</v>
      </c>
      <c r="D50" s="145"/>
      <c r="E50" s="145"/>
      <c r="F50" s="146"/>
      <c r="G50" s="139"/>
      <c r="H50" s="140"/>
      <c r="I50" s="140"/>
    </row>
    <row r="51" spans="1:9" s="98" customFormat="1" ht="15.75" customHeight="1" x14ac:dyDescent="0.2">
      <c r="A51" s="148" t="s">
        <v>91</v>
      </c>
      <c r="B51" s="149" t="s">
        <v>211</v>
      </c>
      <c r="C51" s="150" t="s">
        <v>211</v>
      </c>
      <c r="D51" s="130"/>
      <c r="E51" s="130"/>
      <c r="F51" s="131"/>
      <c r="G51" s="132"/>
      <c r="H51" s="133"/>
      <c r="I51" s="133"/>
    </row>
    <row r="52" spans="1:9" s="98" customFormat="1" ht="30" customHeight="1" x14ac:dyDescent="0.2">
      <c r="A52" s="148" t="s">
        <v>117</v>
      </c>
      <c r="B52" s="149" t="s">
        <v>212</v>
      </c>
      <c r="C52" s="153" t="s">
        <v>212</v>
      </c>
      <c r="D52" s="143"/>
      <c r="E52" s="143"/>
      <c r="F52" s="144"/>
      <c r="G52" s="132"/>
      <c r="H52" s="133"/>
      <c r="I52" s="133"/>
    </row>
    <row r="53" spans="1:9" s="98" customFormat="1" ht="15.75" customHeight="1" x14ac:dyDescent="0.2">
      <c r="A53" s="148" t="s">
        <v>129</v>
      </c>
      <c r="B53" s="149" t="s">
        <v>213</v>
      </c>
      <c r="C53" s="150" t="s">
        <v>213</v>
      </c>
      <c r="D53" s="130"/>
      <c r="E53" s="130"/>
      <c r="F53" s="131"/>
      <c r="G53" s="132"/>
      <c r="H53" s="133"/>
      <c r="I53" s="133"/>
    </row>
    <row r="54" spans="1:9" s="98" customFormat="1" ht="30" customHeight="1" x14ac:dyDescent="0.2">
      <c r="A54" s="148" t="s">
        <v>214</v>
      </c>
      <c r="B54" s="128" t="s">
        <v>215</v>
      </c>
      <c r="C54" s="129" t="s">
        <v>215</v>
      </c>
      <c r="D54" s="143"/>
      <c r="E54" s="143"/>
      <c r="F54" s="144"/>
      <c r="G54" s="132"/>
      <c r="H54" s="133">
        <f>SUM(H46,H47,H51,H52,H53)</f>
        <v>0</v>
      </c>
      <c r="I54" s="133">
        <f>SUM(I46,I47,I51,I52,I53)</f>
        <v>0</v>
      </c>
    </row>
    <row r="55" spans="1:9" s="98" customFormat="1" ht="15.75" customHeight="1" x14ac:dyDescent="0.2">
      <c r="A55" s="148" t="s">
        <v>18</v>
      </c>
      <c r="B55" s="128" t="s">
        <v>216</v>
      </c>
      <c r="C55" s="151" t="s">
        <v>216</v>
      </c>
      <c r="D55" s="130"/>
      <c r="E55" s="130"/>
      <c r="F55" s="131"/>
      <c r="G55" s="132"/>
      <c r="H55" s="133"/>
      <c r="I55" s="133"/>
    </row>
    <row r="56" spans="1:9" s="98" customFormat="1" ht="15.75" customHeight="1" x14ac:dyDescent="0.2">
      <c r="A56" s="148" t="s">
        <v>217</v>
      </c>
      <c r="B56" s="149" t="s">
        <v>218</v>
      </c>
      <c r="C56" s="150" t="s">
        <v>218</v>
      </c>
      <c r="D56" s="130"/>
      <c r="E56" s="130"/>
      <c r="F56" s="131"/>
      <c r="G56" s="132"/>
      <c r="H56" s="133">
        <f>SUM(H54,H55)</f>
        <v>0</v>
      </c>
      <c r="I56" s="133">
        <f>SUM(I54,I55)</f>
        <v>0</v>
      </c>
    </row>
    <row r="57" spans="1:9" ht="15.75" customHeight="1" x14ac:dyDescent="0.2">
      <c r="A57" s="152" t="s">
        <v>18</v>
      </c>
      <c r="B57" s="135" t="s">
        <v>219</v>
      </c>
      <c r="C57" s="147" t="s">
        <v>219</v>
      </c>
      <c r="D57" s="145"/>
      <c r="E57" s="145"/>
      <c r="F57" s="146"/>
      <c r="G57" s="139"/>
      <c r="H57" s="140"/>
      <c r="I57" s="140"/>
    </row>
    <row r="58" spans="1:9" ht="15.75" customHeight="1" x14ac:dyDescent="0.2">
      <c r="A58" s="152" t="s">
        <v>30</v>
      </c>
      <c r="B58" s="135" t="s">
        <v>220</v>
      </c>
      <c r="C58" s="147" t="s">
        <v>220</v>
      </c>
      <c r="D58" s="145"/>
      <c r="E58" s="145"/>
      <c r="F58" s="146"/>
      <c r="G58" s="139"/>
      <c r="H58" s="140"/>
      <c r="I58" s="140"/>
    </row>
    <row r="59" spans="1:9" ht="12.75" customHeight="1" x14ac:dyDescent="0.2">
      <c r="A59" s="126"/>
      <c r="B59" s="126"/>
      <c r="C59" s="126"/>
      <c r="D59" s="126"/>
      <c r="G59" s="154"/>
      <c r="H59" s="154"/>
      <c r="I59" s="154"/>
    </row>
    <row r="60" spans="1:9" s="101" customFormat="1" ht="15" customHeight="1" x14ac:dyDescent="0.2">
      <c r="A60" s="155" t="s">
        <v>132</v>
      </c>
      <c r="B60" s="155"/>
      <c r="C60" s="155"/>
      <c r="D60" s="155"/>
      <c r="E60" s="155"/>
      <c r="F60" s="155"/>
      <c r="G60" s="156"/>
      <c r="H60" s="157" t="s">
        <v>133</v>
      </c>
      <c r="I60" s="157"/>
    </row>
    <row r="61" spans="1:9" s="108" customFormat="1" ht="15" customHeight="1" x14ac:dyDescent="0.2">
      <c r="A61" s="158" t="s">
        <v>221</v>
      </c>
      <c r="B61" s="158"/>
      <c r="C61" s="158"/>
      <c r="D61" s="158"/>
      <c r="E61" s="158"/>
      <c r="F61" s="158"/>
      <c r="G61" s="159" t="s">
        <v>222</v>
      </c>
      <c r="H61" s="160" t="s">
        <v>135</v>
      </c>
      <c r="I61" s="160"/>
    </row>
    <row r="62" spans="1:9" s="100" customFormat="1" ht="15" customHeight="1" x14ac:dyDescent="0.2">
      <c r="A62" s="161"/>
      <c r="B62" s="161"/>
      <c r="C62" s="161"/>
      <c r="D62" s="161"/>
      <c r="E62" s="161"/>
      <c r="F62" s="161"/>
      <c r="G62" s="161"/>
      <c r="H62" s="162"/>
      <c r="I62" s="162"/>
    </row>
    <row r="63" spans="1:9" s="101" customFormat="1" ht="12.75" customHeight="1" x14ac:dyDescent="0.2">
      <c r="A63" s="155" t="s">
        <v>136</v>
      </c>
      <c r="B63" s="155"/>
      <c r="C63" s="155"/>
      <c r="D63" s="155"/>
      <c r="E63" s="155"/>
      <c r="F63" s="155"/>
      <c r="G63" s="156"/>
      <c r="H63" s="157" t="s">
        <v>137</v>
      </c>
      <c r="I63" s="157"/>
    </row>
    <row r="64" spans="1:9" s="108" customFormat="1" ht="11.25" customHeight="1" x14ac:dyDescent="0.2">
      <c r="A64" s="158" t="s">
        <v>223</v>
      </c>
      <c r="B64" s="158"/>
      <c r="C64" s="158"/>
      <c r="D64" s="158"/>
      <c r="E64" s="158"/>
      <c r="F64" s="158"/>
      <c r="G64" s="159" t="s">
        <v>224</v>
      </c>
      <c r="H64" s="160" t="s">
        <v>135</v>
      </c>
      <c r="I64" s="160"/>
    </row>
  </sheetData>
  <mergeCells count="63">
    <mergeCell ref="A64:F64"/>
    <mergeCell ref="H64:I64"/>
    <mergeCell ref="C58:F58"/>
    <mergeCell ref="A60:F60"/>
    <mergeCell ref="H60:I60"/>
    <mergeCell ref="A61:F61"/>
    <mergeCell ref="H61:I61"/>
    <mergeCell ref="A63:F63"/>
    <mergeCell ref="H63:I63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A17:I17"/>
    <mergeCell ref="A18:I18"/>
    <mergeCell ref="A19:I19"/>
    <mergeCell ref="A20:B20"/>
    <mergeCell ref="C20:F20"/>
    <mergeCell ref="C21:F21"/>
    <mergeCell ref="A11:I11"/>
    <mergeCell ref="A12:I12"/>
    <mergeCell ref="A13:I13"/>
    <mergeCell ref="A14:I14"/>
    <mergeCell ref="A15:C15"/>
    <mergeCell ref="D15:F15"/>
    <mergeCell ref="A5:I5"/>
    <mergeCell ref="A6:I6"/>
    <mergeCell ref="A7:I7"/>
    <mergeCell ref="A8:I8"/>
    <mergeCell ref="A9:I9"/>
    <mergeCell ref="A10:I10"/>
  </mergeCells>
  <pageMargins left="0.7" right="0.7" top="0.75" bottom="0.75" header="0.3" footer="0.3"/>
  <pageSetup paperSize="9" scale="73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Fiansinės būklės ataskaita</vt:lpstr>
      <vt:lpstr>Veiklos rezultatų ataskaita</vt:lpstr>
      <vt:lpstr>'Fiansinės būklės ataskaita'!Print_Area</vt:lpstr>
      <vt:lpstr>'Fiansinės būklės ataskaita'!Print_Titles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Buchalterija</dc:creator>
  <cp:lastModifiedBy>Buchalterija</cp:lastModifiedBy>
  <cp:lastPrinted>2020-06-02T07:48:02Z</cp:lastPrinted>
  <dcterms:created xsi:type="dcterms:W3CDTF">2020-04-09T06:31:38Z</dcterms:created>
  <dcterms:modified xsi:type="dcterms:W3CDTF">2020-06-02T07:52:04Z</dcterms:modified>
</cp:coreProperties>
</file>