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8735" windowHeight="10920"/>
  </bookViews>
  <sheets>
    <sheet name="Meninė raiška" sheetId="1" r:id="rId1"/>
    <sheet name="Veiklos užtikrinimas" sheetId="2" r:id="rId2"/>
    <sheet name="Renginiai" sheetId="3" r:id="rId3"/>
    <sheet name="5BIPAP" sheetId="4" r:id="rId4"/>
    <sheet name="5BIPAPL" sheetId="5" r:id="rId5"/>
    <sheet name="Dotacijos DU" sheetId="6" r:id="rId6"/>
    <sheet name="Mokėtinos sumos" sheetId="7" r:id="rId7"/>
    <sheet name="Forma Nr. 1" sheetId="8" r:id="rId8"/>
  </sheets>
  <definedNames>
    <definedName name="_xlnm.Print_Area" localSheetId="6">'Mokėtinos sumos'!$A$1:$F$93</definedName>
    <definedName name="_xlnm.Print_Titles" localSheetId="0">'Meninė raiška'!$19:$25</definedName>
  </definedNames>
  <calcPr calcId="152511"/>
</workbook>
</file>

<file path=xl/calcChain.xml><?xml version="1.0" encoding="utf-8"?>
<calcChain xmlns="http://schemas.openxmlformats.org/spreadsheetml/2006/main">
  <c r="G34" i="8" l="1"/>
  <c r="I34" i="8" s="1"/>
  <c r="G33" i="8"/>
  <c r="I33" i="8" s="1"/>
  <c r="F75" i="7" l="1"/>
  <c r="E75" i="7"/>
  <c r="D75" i="7"/>
  <c r="F74" i="7"/>
  <c r="E74" i="7"/>
  <c r="D74" i="7"/>
  <c r="F68" i="7"/>
  <c r="E68" i="7"/>
  <c r="D68" i="7"/>
  <c r="F67" i="7"/>
  <c r="E67" i="7"/>
  <c r="D67" i="7"/>
  <c r="F62" i="7"/>
  <c r="E62" i="7"/>
  <c r="D62" i="7"/>
  <c r="F59" i="7"/>
  <c r="E59" i="7"/>
  <c r="D59" i="7"/>
  <c r="F58" i="7"/>
  <c r="E58" i="7"/>
  <c r="D58" i="7"/>
  <c r="F52" i="7"/>
  <c r="E52" i="7"/>
  <c r="D52" i="7"/>
  <c r="F47" i="7"/>
  <c r="E47" i="7"/>
  <c r="D47" i="7"/>
  <c r="F44" i="7"/>
  <c r="E44" i="7"/>
  <c r="D44" i="7"/>
  <c r="F41" i="7"/>
  <c r="E41" i="7"/>
  <c r="D41" i="7"/>
  <c r="F40" i="7"/>
  <c r="E40" i="7"/>
  <c r="D40" i="7"/>
  <c r="F36" i="7"/>
  <c r="E36" i="7"/>
  <c r="D36" i="7"/>
  <c r="F35" i="7"/>
  <c r="E35" i="7"/>
  <c r="D35" i="7"/>
  <c r="F32" i="7"/>
  <c r="E32" i="7"/>
  <c r="D32" i="7"/>
  <c r="F30" i="7"/>
  <c r="E30" i="7"/>
  <c r="D30" i="7"/>
  <c r="F25" i="7"/>
  <c r="D25" i="7"/>
  <c r="F24" i="7"/>
  <c r="E24" i="7"/>
  <c r="D24" i="7"/>
  <c r="F23" i="7"/>
  <c r="F83" i="7" s="1"/>
  <c r="E23" i="7"/>
  <c r="E83" i="7" s="1"/>
  <c r="D23" i="7"/>
  <c r="D83" i="7" s="1"/>
  <c r="L342" i="6" l="1"/>
  <c r="K342" i="6"/>
  <c r="J342" i="6"/>
  <c r="I342" i="6"/>
  <c r="L341" i="6"/>
  <c r="K341" i="6"/>
  <c r="J341" i="6"/>
  <c r="I341" i="6"/>
  <c r="L339" i="6"/>
  <c r="K339" i="6"/>
  <c r="J339" i="6"/>
  <c r="I339" i="6"/>
  <c r="L338" i="6"/>
  <c r="K338" i="6"/>
  <c r="J338" i="6"/>
  <c r="I338" i="6"/>
  <c r="L336" i="6"/>
  <c r="K336" i="6"/>
  <c r="J336" i="6"/>
  <c r="I336" i="6"/>
  <c r="L335" i="6"/>
  <c r="K335" i="6"/>
  <c r="J335" i="6"/>
  <c r="I335" i="6"/>
  <c r="L332" i="6"/>
  <c r="K332" i="6"/>
  <c r="J332" i="6"/>
  <c r="I332" i="6"/>
  <c r="L331" i="6"/>
  <c r="K331" i="6"/>
  <c r="J331" i="6"/>
  <c r="I331" i="6"/>
  <c r="L327" i="6"/>
  <c r="K327" i="6"/>
  <c r="J327" i="6"/>
  <c r="I327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8" i="6"/>
  <c r="K318" i="6"/>
  <c r="J318" i="6"/>
  <c r="I318" i="6"/>
  <c r="L317" i="6"/>
  <c r="K317" i="6"/>
  <c r="J317" i="6"/>
  <c r="I317" i="6"/>
  <c r="L316" i="6"/>
  <c r="K316" i="6"/>
  <c r="J316" i="6"/>
  <c r="I316" i="6"/>
  <c r="L313" i="6"/>
  <c r="K313" i="6"/>
  <c r="J313" i="6"/>
  <c r="I313" i="6"/>
  <c r="L312" i="6"/>
  <c r="K312" i="6"/>
  <c r="J312" i="6"/>
  <c r="I312" i="6"/>
  <c r="L310" i="6"/>
  <c r="K310" i="6"/>
  <c r="J310" i="6"/>
  <c r="I310" i="6"/>
  <c r="L309" i="6"/>
  <c r="K309" i="6"/>
  <c r="J309" i="6"/>
  <c r="I309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2" i="6"/>
  <c r="K302" i="6"/>
  <c r="J302" i="6"/>
  <c r="I302" i="6"/>
  <c r="L299" i="6"/>
  <c r="K299" i="6"/>
  <c r="J299" i="6"/>
  <c r="I299" i="6"/>
  <c r="L298" i="6"/>
  <c r="K298" i="6"/>
  <c r="J298" i="6"/>
  <c r="I298" i="6"/>
  <c r="L295" i="6"/>
  <c r="K295" i="6"/>
  <c r="J295" i="6"/>
  <c r="I295" i="6"/>
  <c r="L294" i="6"/>
  <c r="K294" i="6"/>
  <c r="J294" i="6"/>
  <c r="I294" i="6"/>
  <c r="L290" i="6"/>
  <c r="K290" i="6"/>
  <c r="J290" i="6"/>
  <c r="I290" i="6"/>
  <c r="L289" i="6"/>
  <c r="K289" i="6"/>
  <c r="J289" i="6"/>
  <c r="I289" i="6"/>
  <c r="L287" i="6"/>
  <c r="K287" i="6"/>
  <c r="J287" i="6"/>
  <c r="I287" i="6"/>
  <c r="L286" i="6"/>
  <c r="K286" i="6"/>
  <c r="J286" i="6"/>
  <c r="I286" i="6"/>
  <c r="L283" i="6"/>
  <c r="K283" i="6"/>
  <c r="J283" i="6"/>
  <c r="I283" i="6"/>
  <c r="L282" i="6"/>
  <c r="K282" i="6"/>
  <c r="J282" i="6"/>
  <c r="I282" i="6"/>
  <c r="L280" i="6"/>
  <c r="K280" i="6"/>
  <c r="J280" i="6"/>
  <c r="I280" i="6"/>
  <c r="L279" i="6"/>
  <c r="K279" i="6"/>
  <c r="J279" i="6"/>
  <c r="I279" i="6"/>
  <c r="L277" i="6"/>
  <c r="K277" i="6"/>
  <c r="J277" i="6"/>
  <c r="I277" i="6"/>
  <c r="L276" i="6"/>
  <c r="K276" i="6"/>
  <c r="J276" i="6"/>
  <c r="I276" i="6"/>
  <c r="L273" i="6"/>
  <c r="K273" i="6"/>
  <c r="J273" i="6"/>
  <c r="I273" i="6"/>
  <c r="L272" i="6"/>
  <c r="K272" i="6"/>
  <c r="J272" i="6"/>
  <c r="I272" i="6"/>
  <c r="L269" i="6"/>
  <c r="K269" i="6"/>
  <c r="J269" i="6"/>
  <c r="I269" i="6"/>
  <c r="L268" i="6"/>
  <c r="K268" i="6"/>
  <c r="J268" i="6"/>
  <c r="I268" i="6"/>
  <c r="L265" i="6"/>
  <c r="K265" i="6"/>
  <c r="J265" i="6"/>
  <c r="I265" i="6"/>
  <c r="L264" i="6"/>
  <c r="K264" i="6"/>
  <c r="J264" i="6"/>
  <c r="I264" i="6"/>
  <c r="L259" i="6"/>
  <c r="K259" i="6"/>
  <c r="J259" i="6"/>
  <c r="I259" i="6"/>
  <c r="L258" i="6"/>
  <c r="K258" i="6"/>
  <c r="J258" i="6"/>
  <c r="I258" i="6"/>
  <c r="L257" i="6"/>
  <c r="K257" i="6"/>
  <c r="J257" i="6"/>
  <c r="I257" i="6"/>
  <c r="L254" i="6"/>
  <c r="K254" i="6"/>
  <c r="J254" i="6"/>
  <c r="I254" i="6"/>
  <c r="L253" i="6"/>
  <c r="K253" i="6"/>
  <c r="J253" i="6"/>
  <c r="I253" i="6"/>
  <c r="L251" i="6"/>
  <c r="K251" i="6"/>
  <c r="J251" i="6"/>
  <c r="I251" i="6"/>
  <c r="L250" i="6"/>
  <c r="K250" i="6"/>
  <c r="J250" i="6"/>
  <c r="I250" i="6"/>
  <c r="L248" i="6"/>
  <c r="K248" i="6"/>
  <c r="J248" i="6"/>
  <c r="I248" i="6"/>
  <c r="L246" i="6"/>
  <c r="K246" i="6"/>
  <c r="J246" i="6"/>
  <c r="I246" i="6"/>
  <c r="L243" i="6"/>
  <c r="K243" i="6"/>
  <c r="J243" i="6"/>
  <c r="I243" i="6"/>
  <c r="L242" i="6"/>
  <c r="K242" i="6"/>
  <c r="J242" i="6"/>
  <c r="I242" i="6"/>
  <c r="L239" i="6"/>
  <c r="K239" i="6"/>
  <c r="J239" i="6"/>
  <c r="I239" i="6"/>
  <c r="L238" i="6"/>
  <c r="K238" i="6"/>
  <c r="J238" i="6"/>
  <c r="I238" i="6"/>
  <c r="L235" i="6"/>
  <c r="K235" i="6"/>
  <c r="J235" i="6"/>
  <c r="I235" i="6"/>
  <c r="L234" i="6"/>
  <c r="K234" i="6"/>
  <c r="J234" i="6"/>
  <c r="I234" i="6"/>
  <c r="L229" i="6"/>
  <c r="K229" i="6"/>
  <c r="J229" i="6"/>
  <c r="I229" i="6"/>
  <c r="L228" i="6"/>
  <c r="K228" i="6"/>
  <c r="J228" i="6"/>
  <c r="I228" i="6"/>
  <c r="L227" i="6"/>
  <c r="K227" i="6"/>
  <c r="J227" i="6"/>
  <c r="I227" i="6"/>
  <c r="L226" i="6"/>
  <c r="K226" i="6"/>
  <c r="J226" i="6"/>
  <c r="I226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L218" i="6"/>
  <c r="K218" i="6"/>
  <c r="J218" i="6"/>
  <c r="I218" i="6"/>
  <c r="L217" i="6"/>
  <c r="K217" i="6"/>
  <c r="J217" i="6"/>
  <c r="I217" i="6"/>
  <c r="L216" i="6"/>
  <c r="K216" i="6"/>
  <c r="J216" i="6"/>
  <c r="I216" i="6"/>
  <c r="L211" i="6"/>
  <c r="K211" i="6"/>
  <c r="J211" i="6"/>
  <c r="I211" i="6"/>
  <c r="L210" i="6"/>
  <c r="K210" i="6"/>
  <c r="J210" i="6"/>
  <c r="I210" i="6"/>
  <c r="L207" i="6"/>
  <c r="K207" i="6"/>
  <c r="J207" i="6"/>
  <c r="I207" i="6"/>
  <c r="L206" i="6"/>
  <c r="K206" i="6"/>
  <c r="J206" i="6"/>
  <c r="I206" i="6"/>
  <c r="L205" i="6"/>
  <c r="K205" i="6"/>
  <c r="J205" i="6"/>
  <c r="I205" i="6"/>
  <c r="L199" i="6"/>
  <c r="K199" i="6"/>
  <c r="J199" i="6"/>
  <c r="I199" i="6"/>
  <c r="L198" i="6"/>
  <c r="K198" i="6"/>
  <c r="J198" i="6"/>
  <c r="I198" i="6"/>
  <c r="L197" i="6"/>
  <c r="K197" i="6"/>
  <c r="J197" i="6"/>
  <c r="I197" i="6"/>
  <c r="L195" i="6"/>
  <c r="K195" i="6"/>
  <c r="J195" i="6"/>
  <c r="I195" i="6"/>
  <c r="L194" i="6"/>
  <c r="K194" i="6"/>
  <c r="J194" i="6"/>
  <c r="I194" i="6"/>
  <c r="L190" i="6"/>
  <c r="K190" i="6"/>
  <c r="J190" i="6"/>
  <c r="I190" i="6"/>
  <c r="L189" i="6"/>
  <c r="K189" i="6"/>
  <c r="J189" i="6"/>
  <c r="I189" i="6"/>
  <c r="L186" i="6"/>
  <c r="K186" i="6"/>
  <c r="J186" i="6"/>
  <c r="I186" i="6"/>
  <c r="L185" i="6"/>
  <c r="K185" i="6"/>
  <c r="J185" i="6"/>
  <c r="I185" i="6"/>
  <c r="L181" i="6"/>
  <c r="K181" i="6"/>
  <c r="J181" i="6"/>
  <c r="I181" i="6"/>
  <c r="L180" i="6"/>
  <c r="K180" i="6"/>
  <c r="J180" i="6"/>
  <c r="I180" i="6"/>
  <c r="L178" i="6"/>
  <c r="K178" i="6"/>
  <c r="J178" i="6"/>
  <c r="I178" i="6"/>
  <c r="L177" i="6"/>
  <c r="K177" i="6"/>
  <c r="J177" i="6"/>
  <c r="I177" i="6"/>
  <c r="L176" i="6"/>
  <c r="K176" i="6"/>
  <c r="J176" i="6"/>
  <c r="I176" i="6"/>
  <c r="L175" i="6"/>
  <c r="K175" i="6"/>
  <c r="J175" i="6"/>
  <c r="I175" i="6"/>
  <c r="L174" i="6"/>
  <c r="K174" i="6"/>
  <c r="J174" i="6"/>
  <c r="I174" i="6"/>
  <c r="L169" i="6"/>
  <c r="K169" i="6"/>
  <c r="K168" i="6" s="1"/>
  <c r="K162" i="6" s="1"/>
  <c r="K157" i="6" s="1"/>
  <c r="K30" i="6" s="1"/>
  <c r="K344" i="6" s="1"/>
  <c r="J169" i="6"/>
  <c r="I169" i="6"/>
  <c r="L168" i="6"/>
  <c r="J168" i="6"/>
  <c r="I168" i="6"/>
  <c r="L164" i="6"/>
  <c r="K164" i="6"/>
  <c r="J164" i="6"/>
  <c r="I164" i="6"/>
  <c r="L163" i="6"/>
  <c r="K163" i="6"/>
  <c r="J163" i="6"/>
  <c r="I163" i="6"/>
  <c r="L162" i="6"/>
  <c r="J162" i="6"/>
  <c r="I162" i="6"/>
  <c r="L160" i="6"/>
  <c r="K160" i="6"/>
  <c r="J160" i="6"/>
  <c r="I160" i="6"/>
  <c r="L159" i="6"/>
  <c r="K159" i="6"/>
  <c r="J159" i="6"/>
  <c r="I159" i="6"/>
  <c r="L158" i="6"/>
  <c r="K158" i="6"/>
  <c r="J158" i="6"/>
  <c r="I158" i="6"/>
  <c r="L157" i="6"/>
  <c r="J157" i="6"/>
  <c r="I157" i="6"/>
  <c r="L155" i="6"/>
  <c r="K155" i="6"/>
  <c r="J155" i="6"/>
  <c r="I155" i="6"/>
  <c r="L154" i="6"/>
  <c r="K154" i="6"/>
  <c r="J154" i="6"/>
  <c r="I154" i="6"/>
  <c r="L151" i="6"/>
  <c r="K151" i="6"/>
  <c r="J151" i="6"/>
  <c r="I151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L145" i="6"/>
  <c r="K145" i="6"/>
  <c r="J145" i="6"/>
  <c r="I145" i="6"/>
  <c r="L144" i="6"/>
  <c r="K144" i="6"/>
  <c r="J144" i="6"/>
  <c r="I144" i="6"/>
  <c r="L143" i="6"/>
  <c r="K143" i="6"/>
  <c r="J143" i="6"/>
  <c r="I143" i="6"/>
  <c r="L140" i="6"/>
  <c r="K140" i="6"/>
  <c r="J140" i="6"/>
  <c r="I140" i="6"/>
  <c r="L139" i="6"/>
  <c r="K139" i="6"/>
  <c r="J139" i="6"/>
  <c r="I139" i="6"/>
  <c r="L138" i="6"/>
  <c r="K138" i="6"/>
  <c r="J138" i="6"/>
  <c r="I138" i="6"/>
  <c r="L135" i="6"/>
  <c r="K135" i="6"/>
  <c r="J135" i="6"/>
  <c r="I135" i="6"/>
  <c r="L134" i="6"/>
  <c r="K134" i="6"/>
  <c r="J134" i="6"/>
  <c r="I134" i="6"/>
  <c r="L133" i="6"/>
  <c r="K133" i="6"/>
  <c r="J133" i="6"/>
  <c r="I133" i="6"/>
  <c r="L132" i="6"/>
  <c r="K132" i="6"/>
  <c r="J132" i="6"/>
  <c r="I132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I121" i="6"/>
  <c r="L120" i="6"/>
  <c r="K120" i="6"/>
  <c r="J120" i="6"/>
  <c r="I120" i="6"/>
  <c r="L119" i="6"/>
  <c r="K119" i="6"/>
  <c r="J119" i="6"/>
  <c r="I119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2" i="6"/>
  <c r="K112" i="6"/>
  <c r="J112" i="6"/>
  <c r="I112" i="6"/>
  <c r="L111" i="6"/>
  <c r="K111" i="6"/>
  <c r="J111" i="6"/>
  <c r="I111" i="6"/>
  <c r="L110" i="6"/>
  <c r="K110" i="6"/>
  <c r="J110" i="6"/>
  <c r="I110" i="6"/>
  <c r="L109" i="6"/>
  <c r="K109" i="6"/>
  <c r="J109" i="6"/>
  <c r="I109" i="6"/>
  <c r="L106" i="6"/>
  <c r="K106" i="6"/>
  <c r="J106" i="6"/>
  <c r="I106" i="6"/>
  <c r="L105" i="6"/>
  <c r="K105" i="6"/>
  <c r="J105" i="6"/>
  <c r="I105" i="6"/>
  <c r="L104" i="6"/>
  <c r="K104" i="6"/>
  <c r="J104" i="6"/>
  <c r="I104" i="6"/>
  <c r="L101" i="6"/>
  <c r="K101" i="6"/>
  <c r="J101" i="6"/>
  <c r="I101" i="6"/>
  <c r="L100" i="6"/>
  <c r="K100" i="6"/>
  <c r="J100" i="6"/>
  <c r="I100" i="6"/>
  <c r="L99" i="6"/>
  <c r="K99" i="6"/>
  <c r="J99" i="6"/>
  <c r="I99" i="6"/>
  <c r="L96" i="6"/>
  <c r="K96" i="6"/>
  <c r="J96" i="6"/>
  <c r="I96" i="6"/>
  <c r="L95" i="6"/>
  <c r="K95" i="6"/>
  <c r="J95" i="6"/>
  <c r="I95" i="6"/>
  <c r="L94" i="6"/>
  <c r="K94" i="6"/>
  <c r="J94" i="6"/>
  <c r="I94" i="6"/>
  <c r="L93" i="6"/>
  <c r="K93" i="6"/>
  <c r="J93" i="6"/>
  <c r="I93" i="6"/>
  <c r="L88" i="6"/>
  <c r="K88" i="6"/>
  <c r="J88" i="6"/>
  <c r="I88" i="6"/>
  <c r="L87" i="6"/>
  <c r="K87" i="6"/>
  <c r="J87" i="6"/>
  <c r="I87" i="6"/>
  <c r="L86" i="6"/>
  <c r="K86" i="6"/>
  <c r="J86" i="6"/>
  <c r="I86" i="6"/>
  <c r="L85" i="6"/>
  <c r="K85" i="6"/>
  <c r="J85" i="6"/>
  <c r="I85" i="6"/>
  <c r="L83" i="6"/>
  <c r="K83" i="6"/>
  <c r="J83" i="6"/>
  <c r="I83" i="6"/>
  <c r="L82" i="6"/>
  <c r="K82" i="6"/>
  <c r="J82" i="6"/>
  <c r="I82" i="6"/>
  <c r="L81" i="6"/>
  <c r="K81" i="6"/>
  <c r="J81" i="6"/>
  <c r="I81" i="6"/>
  <c r="L77" i="6"/>
  <c r="K77" i="6"/>
  <c r="J77" i="6"/>
  <c r="I77" i="6"/>
  <c r="L76" i="6"/>
  <c r="K76" i="6"/>
  <c r="J76" i="6"/>
  <c r="I76" i="6"/>
  <c r="L72" i="6"/>
  <c r="K72" i="6"/>
  <c r="J72" i="6"/>
  <c r="I72" i="6"/>
  <c r="L71" i="6"/>
  <c r="K71" i="6"/>
  <c r="J71" i="6"/>
  <c r="I71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K41" i="6"/>
  <c r="J41" i="6"/>
  <c r="I41" i="6"/>
  <c r="L39" i="6"/>
  <c r="K39" i="6"/>
  <c r="J39" i="6"/>
  <c r="I39" i="6"/>
  <c r="L38" i="6"/>
  <c r="K38" i="6"/>
  <c r="J38" i="6"/>
  <c r="I38" i="6"/>
  <c r="L37" i="6"/>
  <c r="K37" i="6"/>
  <c r="J37" i="6"/>
  <c r="I37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L344" i="6" s="1"/>
  <c r="J30" i="6"/>
  <c r="J344" i="6" s="1"/>
  <c r="I30" i="6"/>
  <c r="I344" i="6" s="1"/>
  <c r="L342" i="5" l="1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7" i="5"/>
  <c r="K327" i="5"/>
  <c r="J327" i="5"/>
  <c r="I327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L310" i="5"/>
  <c r="K310" i="5"/>
  <c r="J310" i="5"/>
  <c r="I310" i="5"/>
  <c r="L309" i="5"/>
  <c r="K309" i="5"/>
  <c r="J309" i="5"/>
  <c r="I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7" i="5"/>
  <c r="K287" i="5"/>
  <c r="J287" i="5"/>
  <c r="I287" i="5"/>
  <c r="L286" i="5"/>
  <c r="K286" i="5"/>
  <c r="J286" i="5"/>
  <c r="I286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6" i="5"/>
  <c r="K246" i="5"/>
  <c r="J246" i="5"/>
  <c r="I246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8" i="5"/>
  <c r="K218" i="5"/>
  <c r="J218" i="5"/>
  <c r="I218" i="5"/>
  <c r="L217" i="5"/>
  <c r="K217" i="5"/>
  <c r="J217" i="5"/>
  <c r="I217" i="5"/>
  <c r="L216" i="5"/>
  <c r="K216" i="5"/>
  <c r="J216" i="5"/>
  <c r="I216" i="5"/>
  <c r="L211" i="5"/>
  <c r="K211" i="5"/>
  <c r="J211" i="5"/>
  <c r="I211" i="5"/>
  <c r="L210" i="5"/>
  <c r="K210" i="5"/>
  <c r="J210" i="5"/>
  <c r="I210" i="5"/>
  <c r="L207" i="5"/>
  <c r="K207" i="5"/>
  <c r="J207" i="5"/>
  <c r="I207" i="5"/>
  <c r="L206" i="5"/>
  <c r="K206" i="5"/>
  <c r="J206" i="5"/>
  <c r="I206" i="5"/>
  <c r="L205" i="5"/>
  <c r="K205" i="5"/>
  <c r="J205" i="5"/>
  <c r="I205" i="5"/>
  <c r="L199" i="5"/>
  <c r="K199" i="5"/>
  <c r="J199" i="5"/>
  <c r="I199" i="5"/>
  <c r="L198" i="5"/>
  <c r="K198" i="5"/>
  <c r="J198" i="5"/>
  <c r="I198" i="5"/>
  <c r="L197" i="5"/>
  <c r="K197" i="5"/>
  <c r="J197" i="5"/>
  <c r="I197" i="5"/>
  <c r="L195" i="5"/>
  <c r="K195" i="5"/>
  <c r="J195" i="5"/>
  <c r="I195" i="5"/>
  <c r="L194" i="5"/>
  <c r="K194" i="5"/>
  <c r="J194" i="5"/>
  <c r="I194" i="5"/>
  <c r="L190" i="5"/>
  <c r="K190" i="5"/>
  <c r="J190" i="5"/>
  <c r="I190" i="5"/>
  <c r="L189" i="5"/>
  <c r="K189" i="5"/>
  <c r="J189" i="5"/>
  <c r="I189" i="5"/>
  <c r="L186" i="5"/>
  <c r="K186" i="5"/>
  <c r="J186" i="5"/>
  <c r="I186" i="5"/>
  <c r="L185" i="5"/>
  <c r="K185" i="5"/>
  <c r="J185" i="5"/>
  <c r="I185" i="5"/>
  <c r="L181" i="5"/>
  <c r="K181" i="5"/>
  <c r="J181" i="5"/>
  <c r="I181" i="5"/>
  <c r="L180" i="5"/>
  <c r="K180" i="5"/>
  <c r="J180" i="5"/>
  <c r="I180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9" i="5"/>
  <c r="K169" i="5"/>
  <c r="K168" i="5" s="1"/>
  <c r="K162" i="5" s="1"/>
  <c r="K157" i="5" s="1"/>
  <c r="K30" i="5" s="1"/>
  <c r="K344" i="5" s="1"/>
  <c r="J169" i="5"/>
  <c r="I169" i="5"/>
  <c r="L168" i="5"/>
  <c r="J168" i="5"/>
  <c r="I168" i="5"/>
  <c r="L164" i="5"/>
  <c r="K164" i="5"/>
  <c r="J164" i="5"/>
  <c r="I164" i="5"/>
  <c r="L163" i="5"/>
  <c r="K163" i="5"/>
  <c r="J163" i="5"/>
  <c r="I163" i="5"/>
  <c r="L162" i="5"/>
  <c r="J162" i="5"/>
  <c r="I162" i="5"/>
  <c r="L160" i="5"/>
  <c r="K160" i="5"/>
  <c r="J160" i="5"/>
  <c r="I160" i="5"/>
  <c r="L159" i="5"/>
  <c r="K159" i="5"/>
  <c r="J159" i="5"/>
  <c r="I159" i="5"/>
  <c r="L158" i="5"/>
  <c r="K158" i="5"/>
  <c r="J158" i="5"/>
  <c r="I158" i="5"/>
  <c r="L157" i="5"/>
  <c r="J157" i="5"/>
  <c r="I157" i="5"/>
  <c r="L155" i="5"/>
  <c r="K155" i="5"/>
  <c r="J155" i="5"/>
  <c r="I155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9" i="5"/>
  <c r="K149" i="5"/>
  <c r="J149" i="5"/>
  <c r="I149" i="5"/>
  <c r="L148" i="5"/>
  <c r="K148" i="5"/>
  <c r="J148" i="5"/>
  <c r="I148" i="5"/>
  <c r="L145" i="5"/>
  <c r="K145" i="5"/>
  <c r="J145" i="5"/>
  <c r="I145" i="5"/>
  <c r="L144" i="5"/>
  <c r="K144" i="5"/>
  <c r="J144" i="5"/>
  <c r="I144" i="5"/>
  <c r="L143" i="5"/>
  <c r="K143" i="5"/>
  <c r="J143" i="5"/>
  <c r="I143" i="5"/>
  <c r="L140" i="5"/>
  <c r="K140" i="5"/>
  <c r="J140" i="5"/>
  <c r="I140" i="5"/>
  <c r="L139" i="5"/>
  <c r="K139" i="5"/>
  <c r="J139" i="5"/>
  <c r="I139" i="5"/>
  <c r="L138" i="5"/>
  <c r="K138" i="5"/>
  <c r="J138" i="5"/>
  <c r="I138" i="5"/>
  <c r="L135" i="5"/>
  <c r="K135" i="5"/>
  <c r="J135" i="5"/>
  <c r="I135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4" i="5"/>
  <c r="K104" i="5"/>
  <c r="J104" i="5"/>
  <c r="I104" i="5"/>
  <c r="L101" i="5"/>
  <c r="K101" i="5"/>
  <c r="J101" i="5"/>
  <c r="I101" i="5"/>
  <c r="L100" i="5"/>
  <c r="K100" i="5"/>
  <c r="J100" i="5"/>
  <c r="I100" i="5"/>
  <c r="L99" i="5"/>
  <c r="K99" i="5"/>
  <c r="J99" i="5"/>
  <c r="I99" i="5"/>
  <c r="L96" i="5"/>
  <c r="K96" i="5"/>
  <c r="J96" i="5"/>
  <c r="I96" i="5"/>
  <c r="L95" i="5"/>
  <c r="K95" i="5"/>
  <c r="J95" i="5"/>
  <c r="I95" i="5"/>
  <c r="L94" i="5"/>
  <c r="K94" i="5"/>
  <c r="J94" i="5"/>
  <c r="I94" i="5"/>
  <c r="L93" i="5"/>
  <c r="K93" i="5"/>
  <c r="J93" i="5"/>
  <c r="I93" i="5"/>
  <c r="L88" i="5"/>
  <c r="K88" i="5"/>
  <c r="J88" i="5"/>
  <c r="I88" i="5"/>
  <c r="L87" i="5"/>
  <c r="K87" i="5"/>
  <c r="J87" i="5"/>
  <c r="I87" i="5"/>
  <c r="L86" i="5"/>
  <c r="K86" i="5"/>
  <c r="J86" i="5"/>
  <c r="I86" i="5"/>
  <c r="L85" i="5"/>
  <c r="K85" i="5"/>
  <c r="J85" i="5"/>
  <c r="I85" i="5"/>
  <c r="L83" i="5"/>
  <c r="K83" i="5"/>
  <c r="J83" i="5"/>
  <c r="I83" i="5"/>
  <c r="L82" i="5"/>
  <c r="K82" i="5"/>
  <c r="J82" i="5"/>
  <c r="I82" i="5"/>
  <c r="L81" i="5"/>
  <c r="K81" i="5"/>
  <c r="J81" i="5"/>
  <c r="I81" i="5"/>
  <c r="L77" i="5"/>
  <c r="K77" i="5"/>
  <c r="J77" i="5"/>
  <c r="I77" i="5"/>
  <c r="L76" i="5"/>
  <c r="K76" i="5"/>
  <c r="J76" i="5"/>
  <c r="I76" i="5"/>
  <c r="L72" i="5"/>
  <c r="K72" i="5"/>
  <c r="J72" i="5"/>
  <c r="I72" i="5"/>
  <c r="L71" i="5"/>
  <c r="K71" i="5"/>
  <c r="J71" i="5"/>
  <c r="I71" i="5"/>
  <c r="L67" i="5"/>
  <c r="K67" i="5"/>
  <c r="J67" i="5"/>
  <c r="I67" i="5"/>
  <c r="L66" i="5"/>
  <c r="K66" i="5"/>
  <c r="J66" i="5"/>
  <c r="I66" i="5"/>
  <c r="L65" i="5"/>
  <c r="K65" i="5"/>
  <c r="J65" i="5"/>
  <c r="I65" i="5"/>
  <c r="L64" i="5"/>
  <c r="K64" i="5"/>
  <c r="J64" i="5"/>
  <c r="I64" i="5"/>
  <c r="L44" i="5"/>
  <c r="K44" i="5"/>
  <c r="J44" i="5"/>
  <c r="I44" i="5"/>
  <c r="L43" i="5"/>
  <c r="K43" i="5"/>
  <c r="J43" i="5"/>
  <c r="I43" i="5"/>
  <c r="L42" i="5"/>
  <c r="K42" i="5"/>
  <c r="J42" i="5"/>
  <c r="I42" i="5"/>
  <c r="L41" i="5"/>
  <c r="K41" i="5"/>
  <c r="J41" i="5"/>
  <c r="I41" i="5"/>
  <c r="L39" i="5"/>
  <c r="K39" i="5"/>
  <c r="J39" i="5"/>
  <c r="I39" i="5"/>
  <c r="L38" i="5"/>
  <c r="K38" i="5"/>
  <c r="J38" i="5"/>
  <c r="I38" i="5"/>
  <c r="L37" i="5"/>
  <c r="K37" i="5"/>
  <c r="J37" i="5"/>
  <c r="I37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44" i="5" s="1"/>
  <c r="J30" i="5"/>
  <c r="J344" i="5" s="1"/>
  <c r="I30" i="5"/>
  <c r="I344" i="5" s="1"/>
  <c r="L342" i="4" l="1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7" i="4"/>
  <c r="K327" i="4"/>
  <c r="J327" i="4"/>
  <c r="I327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7" i="4"/>
  <c r="K287" i="4"/>
  <c r="J287" i="4"/>
  <c r="I287" i="4"/>
  <c r="L286" i="4"/>
  <c r="K286" i="4"/>
  <c r="J286" i="4"/>
  <c r="I286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6" i="4"/>
  <c r="K246" i="4"/>
  <c r="J246" i="4"/>
  <c r="I246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1" i="4"/>
  <c r="K211" i="4"/>
  <c r="J211" i="4"/>
  <c r="I211" i="4"/>
  <c r="L210" i="4"/>
  <c r="K210" i="4"/>
  <c r="J210" i="4"/>
  <c r="I210" i="4"/>
  <c r="L207" i="4"/>
  <c r="K207" i="4"/>
  <c r="J207" i="4"/>
  <c r="I207" i="4"/>
  <c r="L206" i="4"/>
  <c r="K206" i="4"/>
  <c r="J206" i="4"/>
  <c r="I206" i="4"/>
  <c r="L205" i="4"/>
  <c r="K205" i="4"/>
  <c r="J205" i="4"/>
  <c r="I205" i="4"/>
  <c r="L199" i="4"/>
  <c r="K199" i="4"/>
  <c r="J199" i="4"/>
  <c r="I199" i="4"/>
  <c r="L198" i="4"/>
  <c r="K198" i="4"/>
  <c r="J198" i="4"/>
  <c r="I198" i="4"/>
  <c r="L197" i="4"/>
  <c r="K197" i="4"/>
  <c r="J197" i="4"/>
  <c r="I197" i="4"/>
  <c r="L195" i="4"/>
  <c r="K195" i="4"/>
  <c r="J195" i="4"/>
  <c r="I195" i="4"/>
  <c r="L194" i="4"/>
  <c r="K194" i="4"/>
  <c r="J194" i="4"/>
  <c r="I194" i="4"/>
  <c r="L190" i="4"/>
  <c r="K190" i="4"/>
  <c r="J190" i="4"/>
  <c r="I190" i="4"/>
  <c r="L189" i="4"/>
  <c r="K189" i="4"/>
  <c r="J189" i="4"/>
  <c r="I189" i="4"/>
  <c r="L186" i="4"/>
  <c r="K186" i="4"/>
  <c r="J186" i="4"/>
  <c r="I186" i="4"/>
  <c r="L185" i="4"/>
  <c r="K185" i="4"/>
  <c r="J185" i="4"/>
  <c r="I185" i="4"/>
  <c r="L181" i="4"/>
  <c r="K181" i="4"/>
  <c r="J181" i="4"/>
  <c r="I181" i="4"/>
  <c r="L180" i="4"/>
  <c r="K180" i="4"/>
  <c r="J180" i="4"/>
  <c r="I180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69" i="4"/>
  <c r="K169" i="4"/>
  <c r="J169" i="4"/>
  <c r="I169" i="4"/>
  <c r="L168" i="4"/>
  <c r="K168" i="4"/>
  <c r="J168" i="4"/>
  <c r="I168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0" i="4"/>
  <c r="K160" i="4"/>
  <c r="J160" i="4"/>
  <c r="I160" i="4"/>
  <c r="L159" i="4"/>
  <c r="K159" i="4"/>
  <c r="J159" i="4"/>
  <c r="I159" i="4"/>
  <c r="L158" i="4"/>
  <c r="K158" i="4"/>
  <c r="J158" i="4"/>
  <c r="I158" i="4"/>
  <c r="L157" i="4"/>
  <c r="K157" i="4"/>
  <c r="J157" i="4"/>
  <c r="I157" i="4"/>
  <c r="L155" i="4"/>
  <c r="K155" i="4"/>
  <c r="J155" i="4"/>
  <c r="I155" i="4"/>
  <c r="L154" i="4"/>
  <c r="K154" i="4"/>
  <c r="J154" i="4"/>
  <c r="I154" i="4"/>
  <c r="L151" i="4"/>
  <c r="K151" i="4"/>
  <c r="J151" i="4"/>
  <c r="I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5" i="4"/>
  <c r="K145" i="4"/>
  <c r="J145" i="4"/>
  <c r="I145" i="4"/>
  <c r="L144" i="4"/>
  <c r="K144" i="4"/>
  <c r="J144" i="4"/>
  <c r="I144" i="4"/>
  <c r="L143" i="4"/>
  <c r="K143" i="4"/>
  <c r="J143" i="4"/>
  <c r="I143" i="4"/>
  <c r="L140" i="4"/>
  <c r="K140" i="4"/>
  <c r="J140" i="4"/>
  <c r="I140" i="4"/>
  <c r="L139" i="4"/>
  <c r="K139" i="4"/>
  <c r="J139" i="4"/>
  <c r="I139" i="4"/>
  <c r="L138" i="4"/>
  <c r="K138" i="4"/>
  <c r="J138" i="4"/>
  <c r="I138" i="4"/>
  <c r="L135" i="4"/>
  <c r="K135" i="4"/>
  <c r="J135" i="4"/>
  <c r="I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6" i="4"/>
  <c r="K96" i="4"/>
  <c r="J96" i="4"/>
  <c r="I96" i="4"/>
  <c r="L95" i="4"/>
  <c r="K95" i="4"/>
  <c r="J95" i="4"/>
  <c r="I95" i="4"/>
  <c r="L94" i="4"/>
  <c r="K94" i="4"/>
  <c r="J94" i="4"/>
  <c r="I94" i="4"/>
  <c r="L93" i="4"/>
  <c r="K93" i="4"/>
  <c r="J93" i="4"/>
  <c r="I93" i="4"/>
  <c r="L88" i="4"/>
  <c r="K88" i="4"/>
  <c r="J88" i="4"/>
  <c r="I88" i="4"/>
  <c r="L87" i="4"/>
  <c r="K87" i="4"/>
  <c r="J87" i="4"/>
  <c r="I87" i="4"/>
  <c r="L86" i="4"/>
  <c r="K86" i="4"/>
  <c r="J86" i="4"/>
  <c r="I86" i="4"/>
  <c r="L85" i="4"/>
  <c r="K85" i="4"/>
  <c r="J85" i="4"/>
  <c r="I85" i="4"/>
  <c r="L83" i="4"/>
  <c r="K83" i="4"/>
  <c r="J83" i="4"/>
  <c r="I83" i="4"/>
  <c r="L82" i="4"/>
  <c r="K82" i="4"/>
  <c r="J82" i="4"/>
  <c r="I82" i="4"/>
  <c r="L81" i="4"/>
  <c r="K81" i="4"/>
  <c r="J81" i="4"/>
  <c r="I81" i="4"/>
  <c r="L77" i="4"/>
  <c r="K77" i="4"/>
  <c r="J77" i="4"/>
  <c r="I77" i="4"/>
  <c r="L76" i="4"/>
  <c r="K76" i="4"/>
  <c r="J76" i="4"/>
  <c r="I76" i="4"/>
  <c r="L72" i="4"/>
  <c r="K72" i="4"/>
  <c r="J72" i="4"/>
  <c r="I72" i="4"/>
  <c r="L71" i="4"/>
  <c r="K71" i="4"/>
  <c r="J71" i="4"/>
  <c r="I71" i="4"/>
  <c r="L67" i="4"/>
  <c r="K67" i="4"/>
  <c r="J67" i="4"/>
  <c r="I67" i="4"/>
  <c r="L66" i="4"/>
  <c r="K66" i="4"/>
  <c r="J66" i="4"/>
  <c r="I66" i="4"/>
  <c r="L65" i="4"/>
  <c r="K65" i="4"/>
  <c r="J65" i="4"/>
  <c r="I65" i="4"/>
  <c r="L64" i="4"/>
  <c r="K64" i="4"/>
  <c r="J64" i="4"/>
  <c r="I64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44" i="4" s="1"/>
  <c r="K30" i="4"/>
  <c r="K344" i="4" s="1"/>
  <c r="J30" i="4"/>
  <c r="J344" i="4" s="1"/>
  <c r="I30" i="4"/>
  <c r="I344" i="4" s="1"/>
  <c r="L342" i="3" l="1"/>
  <c r="K342" i="3"/>
  <c r="J342" i="3"/>
  <c r="I342" i="3"/>
  <c r="L341" i="3"/>
  <c r="K341" i="3"/>
  <c r="J341" i="3"/>
  <c r="I341" i="3"/>
  <c r="L339" i="3"/>
  <c r="K339" i="3"/>
  <c r="J339" i="3"/>
  <c r="I339" i="3"/>
  <c r="L338" i="3"/>
  <c r="K338" i="3"/>
  <c r="J338" i="3"/>
  <c r="I338" i="3"/>
  <c r="L336" i="3"/>
  <c r="K336" i="3"/>
  <c r="J336" i="3"/>
  <c r="I336" i="3"/>
  <c r="L335" i="3"/>
  <c r="K335" i="3"/>
  <c r="J335" i="3"/>
  <c r="I335" i="3"/>
  <c r="L332" i="3"/>
  <c r="K332" i="3"/>
  <c r="J332" i="3"/>
  <c r="I332" i="3"/>
  <c r="L331" i="3"/>
  <c r="K331" i="3"/>
  <c r="J331" i="3"/>
  <c r="I331" i="3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8" i="3"/>
  <c r="K318" i="3"/>
  <c r="J318" i="3"/>
  <c r="I318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10" i="3"/>
  <c r="K310" i="3"/>
  <c r="J310" i="3"/>
  <c r="I310" i="3"/>
  <c r="L309" i="3"/>
  <c r="K309" i="3"/>
  <c r="J309" i="3"/>
  <c r="I309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2" i="3"/>
  <c r="K302" i="3"/>
  <c r="J302" i="3"/>
  <c r="I302" i="3"/>
  <c r="L299" i="3"/>
  <c r="K299" i="3"/>
  <c r="J299" i="3"/>
  <c r="I299" i="3"/>
  <c r="L298" i="3"/>
  <c r="K298" i="3"/>
  <c r="J298" i="3"/>
  <c r="I298" i="3"/>
  <c r="L295" i="3"/>
  <c r="K295" i="3"/>
  <c r="J295" i="3"/>
  <c r="I295" i="3"/>
  <c r="L294" i="3"/>
  <c r="K294" i="3"/>
  <c r="J294" i="3"/>
  <c r="I294" i="3"/>
  <c r="L290" i="3"/>
  <c r="K290" i="3"/>
  <c r="J290" i="3"/>
  <c r="I290" i="3"/>
  <c r="L289" i="3"/>
  <c r="K289" i="3"/>
  <c r="J289" i="3"/>
  <c r="I289" i="3"/>
  <c r="L287" i="3"/>
  <c r="K287" i="3"/>
  <c r="J287" i="3"/>
  <c r="I287" i="3"/>
  <c r="L286" i="3"/>
  <c r="K286" i="3"/>
  <c r="J286" i="3"/>
  <c r="I286" i="3"/>
  <c r="L283" i="3"/>
  <c r="K283" i="3"/>
  <c r="J283" i="3"/>
  <c r="I283" i="3"/>
  <c r="L282" i="3"/>
  <c r="K282" i="3"/>
  <c r="J282" i="3"/>
  <c r="I282" i="3"/>
  <c r="L280" i="3"/>
  <c r="K280" i="3"/>
  <c r="J280" i="3"/>
  <c r="I280" i="3"/>
  <c r="L279" i="3"/>
  <c r="K279" i="3"/>
  <c r="J279" i="3"/>
  <c r="I279" i="3"/>
  <c r="L277" i="3"/>
  <c r="K277" i="3"/>
  <c r="J277" i="3"/>
  <c r="I277" i="3"/>
  <c r="L276" i="3"/>
  <c r="K276" i="3"/>
  <c r="J276" i="3"/>
  <c r="I276" i="3"/>
  <c r="L273" i="3"/>
  <c r="K273" i="3"/>
  <c r="J273" i="3"/>
  <c r="I273" i="3"/>
  <c r="L272" i="3"/>
  <c r="K272" i="3"/>
  <c r="J272" i="3"/>
  <c r="I272" i="3"/>
  <c r="L269" i="3"/>
  <c r="K269" i="3"/>
  <c r="J269" i="3"/>
  <c r="I269" i="3"/>
  <c r="L268" i="3"/>
  <c r="K268" i="3"/>
  <c r="J268" i="3"/>
  <c r="I268" i="3"/>
  <c r="L265" i="3"/>
  <c r="K265" i="3"/>
  <c r="J265" i="3"/>
  <c r="I265" i="3"/>
  <c r="L264" i="3"/>
  <c r="K264" i="3"/>
  <c r="J264" i="3"/>
  <c r="I264" i="3"/>
  <c r="L259" i="3"/>
  <c r="K259" i="3"/>
  <c r="J259" i="3"/>
  <c r="I259" i="3"/>
  <c r="L258" i="3"/>
  <c r="K258" i="3"/>
  <c r="J258" i="3"/>
  <c r="I258" i="3"/>
  <c r="L257" i="3"/>
  <c r="K257" i="3"/>
  <c r="J257" i="3"/>
  <c r="I257" i="3"/>
  <c r="L254" i="3"/>
  <c r="K254" i="3"/>
  <c r="J254" i="3"/>
  <c r="I254" i="3"/>
  <c r="L253" i="3"/>
  <c r="K253" i="3"/>
  <c r="J253" i="3"/>
  <c r="I253" i="3"/>
  <c r="L251" i="3"/>
  <c r="K251" i="3"/>
  <c r="J251" i="3"/>
  <c r="I251" i="3"/>
  <c r="L250" i="3"/>
  <c r="K250" i="3"/>
  <c r="J250" i="3"/>
  <c r="I250" i="3"/>
  <c r="L248" i="3"/>
  <c r="K248" i="3"/>
  <c r="J248" i="3"/>
  <c r="I248" i="3"/>
  <c r="L246" i="3"/>
  <c r="K246" i="3"/>
  <c r="J246" i="3"/>
  <c r="I246" i="3"/>
  <c r="L243" i="3"/>
  <c r="K243" i="3"/>
  <c r="J243" i="3"/>
  <c r="I243" i="3"/>
  <c r="L242" i="3"/>
  <c r="K242" i="3"/>
  <c r="J242" i="3"/>
  <c r="I242" i="3"/>
  <c r="L239" i="3"/>
  <c r="K239" i="3"/>
  <c r="J239" i="3"/>
  <c r="I239" i="3"/>
  <c r="L238" i="3"/>
  <c r="K238" i="3"/>
  <c r="J238" i="3"/>
  <c r="I238" i="3"/>
  <c r="L235" i="3"/>
  <c r="K235" i="3"/>
  <c r="J235" i="3"/>
  <c r="I235" i="3"/>
  <c r="L234" i="3"/>
  <c r="K234" i="3"/>
  <c r="J234" i="3"/>
  <c r="I234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26" i="3"/>
  <c r="K226" i="3"/>
  <c r="J226" i="3"/>
  <c r="I226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8" i="3"/>
  <c r="K218" i="3"/>
  <c r="J218" i="3"/>
  <c r="I218" i="3"/>
  <c r="L217" i="3"/>
  <c r="K217" i="3"/>
  <c r="J217" i="3"/>
  <c r="I217" i="3"/>
  <c r="L216" i="3"/>
  <c r="K216" i="3"/>
  <c r="J216" i="3"/>
  <c r="I216" i="3"/>
  <c r="L211" i="3"/>
  <c r="K211" i="3"/>
  <c r="J211" i="3"/>
  <c r="I211" i="3"/>
  <c r="L210" i="3"/>
  <c r="K210" i="3"/>
  <c r="J210" i="3"/>
  <c r="I210" i="3"/>
  <c r="L207" i="3"/>
  <c r="K207" i="3"/>
  <c r="J207" i="3"/>
  <c r="I207" i="3"/>
  <c r="L206" i="3"/>
  <c r="K206" i="3"/>
  <c r="J206" i="3"/>
  <c r="I206" i="3"/>
  <c r="L205" i="3"/>
  <c r="K205" i="3"/>
  <c r="J205" i="3"/>
  <c r="I205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5" i="3"/>
  <c r="K195" i="3"/>
  <c r="J195" i="3"/>
  <c r="I195" i="3"/>
  <c r="L194" i="3"/>
  <c r="K194" i="3"/>
  <c r="J194" i="3"/>
  <c r="I194" i="3"/>
  <c r="L190" i="3"/>
  <c r="K190" i="3"/>
  <c r="J190" i="3"/>
  <c r="I190" i="3"/>
  <c r="L189" i="3"/>
  <c r="K189" i="3"/>
  <c r="J189" i="3"/>
  <c r="I189" i="3"/>
  <c r="L186" i="3"/>
  <c r="K186" i="3"/>
  <c r="J186" i="3"/>
  <c r="I186" i="3"/>
  <c r="L185" i="3"/>
  <c r="K185" i="3"/>
  <c r="J185" i="3"/>
  <c r="I185" i="3"/>
  <c r="L181" i="3"/>
  <c r="K181" i="3"/>
  <c r="J181" i="3"/>
  <c r="I181" i="3"/>
  <c r="L180" i="3"/>
  <c r="K180" i="3"/>
  <c r="J180" i="3"/>
  <c r="I180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5" i="3"/>
  <c r="K175" i="3"/>
  <c r="J175" i="3"/>
  <c r="I175" i="3"/>
  <c r="L174" i="3"/>
  <c r="K174" i="3"/>
  <c r="J174" i="3"/>
  <c r="I174" i="3"/>
  <c r="L169" i="3"/>
  <c r="K169" i="3"/>
  <c r="J169" i="3"/>
  <c r="I169" i="3"/>
  <c r="L168" i="3"/>
  <c r="K168" i="3"/>
  <c r="J168" i="3"/>
  <c r="I168" i="3"/>
  <c r="L164" i="3"/>
  <c r="K164" i="3"/>
  <c r="J164" i="3"/>
  <c r="I164" i="3"/>
  <c r="L163" i="3"/>
  <c r="K163" i="3"/>
  <c r="J163" i="3"/>
  <c r="I163" i="3"/>
  <c r="L162" i="3"/>
  <c r="K162" i="3"/>
  <c r="J162" i="3"/>
  <c r="I162" i="3"/>
  <c r="L160" i="3"/>
  <c r="K160" i="3"/>
  <c r="J160" i="3"/>
  <c r="I160" i="3"/>
  <c r="L159" i="3"/>
  <c r="K159" i="3"/>
  <c r="J159" i="3"/>
  <c r="I159" i="3"/>
  <c r="L158" i="3"/>
  <c r="K158" i="3"/>
  <c r="J158" i="3"/>
  <c r="I158" i="3"/>
  <c r="L157" i="3"/>
  <c r="K157" i="3"/>
  <c r="J157" i="3"/>
  <c r="I157" i="3"/>
  <c r="L155" i="3"/>
  <c r="K155" i="3"/>
  <c r="J155" i="3"/>
  <c r="I155" i="3"/>
  <c r="L154" i="3"/>
  <c r="K154" i="3"/>
  <c r="J154" i="3"/>
  <c r="I154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K30" i="3" s="1"/>
  <c r="K344" i="3" s="1"/>
  <c r="J109" i="3"/>
  <c r="I109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3" i="3"/>
  <c r="K83" i="3"/>
  <c r="J83" i="3"/>
  <c r="I83" i="3"/>
  <c r="L82" i="3"/>
  <c r="K82" i="3"/>
  <c r="J82" i="3"/>
  <c r="I82" i="3"/>
  <c r="L81" i="3"/>
  <c r="K81" i="3"/>
  <c r="J81" i="3"/>
  <c r="I81" i="3"/>
  <c r="L77" i="3"/>
  <c r="K77" i="3"/>
  <c r="J77" i="3"/>
  <c r="I77" i="3"/>
  <c r="L76" i="3"/>
  <c r="K76" i="3"/>
  <c r="J76" i="3"/>
  <c r="I76" i="3"/>
  <c r="L72" i="3"/>
  <c r="K72" i="3"/>
  <c r="J72" i="3"/>
  <c r="I72" i="3"/>
  <c r="L71" i="3"/>
  <c r="K71" i="3"/>
  <c r="J71" i="3"/>
  <c r="I71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39" i="3"/>
  <c r="K39" i="3"/>
  <c r="J39" i="3"/>
  <c r="I39" i="3"/>
  <c r="L38" i="3"/>
  <c r="K38" i="3"/>
  <c r="J38" i="3"/>
  <c r="I38" i="3"/>
  <c r="L37" i="3"/>
  <c r="K37" i="3"/>
  <c r="J37" i="3"/>
  <c r="I37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44" i="3" s="1"/>
  <c r="J30" i="3"/>
  <c r="J344" i="3" s="1"/>
  <c r="I30" i="3"/>
  <c r="I344" i="3" s="1"/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7" i="2"/>
  <c r="K287" i="2"/>
  <c r="J287" i="2"/>
  <c r="I287" i="2"/>
  <c r="L286" i="2"/>
  <c r="K286" i="2"/>
  <c r="J286" i="2"/>
  <c r="I286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6" i="2"/>
  <c r="K246" i="2"/>
  <c r="J246" i="2"/>
  <c r="I246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1" i="2"/>
  <c r="K211" i="2"/>
  <c r="J211" i="2"/>
  <c r="I211" i="2"/>
  <c r="L210" i="2"/>
  <c r="K210" i="2"/>
  <c r="J210" i="2"/>
  <c r="I210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199" i="2"/>
  <c r="K199" i="2"/>
  <c r="J199" i="2"/>
  <c r="I199" i="2"/>
  <c r="L198" i="2"/>
  <c r="K198" i="2"/>
  <c r="J198" i="2"/>
  <c r="I198" i="2"/>
  <c r="L197" i="2"/>
  <c r="K197" i="2"/>
  <c r="J197" i="2"/>
  <c r="I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J181" i="2"/>
  <c r="I181" i="2"/>
  <c r="L180" i="2"/>
  <c r="K180" i="2"/>
  <c r="J180" i="2"/>
  <c r="I180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69" i="2"/>
  <c r="K169" i="2"/>
  <c r="J169" i="2"/>
  <c r="I169" i="2"/>
  <c r="L168" i="2"/>
  <c r="K168" i="2"/>
  <c r="J168" i="2"/>
  <c r="I168" i="2"/>
  <c r="L164" i="2"/>
  <c r="K164" i="2"/>
  <c r="J164" i="2"/>
  <c r="I164" i="2"/>
  <c r="L163" i="2"/>
  <c r="K163" i="2"/>
  <c r="J163" i="2"/>
  <c r="I163" i="2"/>
  <c r="L162" i="2"/>
  <c r="K162" i="2"/>
  <c r="J162" i="2"/>
  <c r="I162" i="2"/>
  <c r="L160" i="2"/>
  <c r="K160" i="2"/>
  <c r="J160" i="2"/>
  <c r="I160" i="2"/>
  <c r="L159" i="2"/>
  <c r="K159" i="2"/>
  <c r="J159" i="2"/>
  <c r="I159" i="2"/>
  <c r="L158" i="2"/>
  <c r="K158" i="2"/>
  <c r="J158" i="2"/>
  <c r="I158" i="2"/>
  <c r="L157" i="2"/>
  <c r="K157" i="2"/>
  <c r="J157" i="2"/>
  <c r="I157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5" i="2"/>
  <c r="K145" i="2"/>
  <c r="J145" i="2"/>
  <c r="I145" i="2"/>
  <c r="L144" i="2"/>
  <c r="K144" i="2"/>
  <c r="J144" i="2"/>
  <c r="I144" i="2"/>
  <c r="L143" i="2"/>
  <c r="K143" i="2"/>
  <c r="J143" i="2"/>
  <c r="I143" i="2"/>
  <c r="L140" i="2"/>
  <c r="K140" i="2"/>
  <c r="J140" i="2"/>
  <c r="I140" i="2"/>
  <c r="L139" i="2"/>
  <c r="K139" i="2"/>
  <c r="J139" i="2"/>
  <c r="I139" i="2"/>
  <c r="L138" i="2"/>
  <c r="K138" i="2"/>
  <c r="J138" i="2"/>
  <c r="I138" i="2"/>
  <c r="L135" i="2"/>
  <c r="K135" i="2"/>
  <c r="J135" i="2"/>
  <c r="I135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3" i="2"/>
  <c r="K83" i="2"/>
  <c r="J83" i="2"/>
  <c r="I83" i="2"/>
  <c r="L82" i="2"/>
  <c r="K82" i="2"/>
  <c r="J82" i="2"/>
  <c r="I82" i="2"/>
  <c r="L81" i="2"/>
  <c r="K81" i="2"/>
  <c r="J81" i="2"/>
  <c r="I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I34" i="1" l="1"/>
  <c r="I33" i="1" s="1"/>
  <c r="I32" i="1"/>
  <c r="J34" i="1"/>
  <c r="J33" i="1"/>
  <c r="J32" i="1" s="1"/>
  <c r="J31" i="1" s="1"/>
  <c r="K34" i="1"/>
  <c r="K33" i="1" s="1"/>
  <c r="K32" i="1"/>
  <c r="K31" i="1" s="1"/>
  <c r="L34" i="1"/>
  <c r="L33" i="1"/>
  <c r="L32" i="1" s="1"/>
  <c r="I39" i="1"/>
  <c r="I38" i="1" s="1"/>
  <c r="I37" i="1"/>
  <c r="J39" i="1"/>
  <c r="J38" i="1"/>
  <c r="J37" i="1" s="1"/>
  <c r="K39" i="1"/>
  <c r="K38" i="1" s="1"/>
  <c r="K37" i="1"/>
  <c r="L39" i="1"/>
  <c r="L38" i="1"/>
  <c r="L37" i="1" s="1"/>
  <c r="I44" i="1"/>
  <c r="I43" i="1" s="1"/>
  <c r="I42" i="1"/>
  <c r="I41" i="1" s="1"/>
  <c r="J44" i="1"/>
  <c r="J43" i="1" s="1"/>
  <c r="J42" i="1"/>
  <c r="J41" i="1" s="1"/>
  <c r="K44" i="1"/>
  <c r="K43" i="1" s="1"/>
  <c r="K42" i="1"/>
  <c r="K41" i="1" s="1"/>
  <c r="L44" i="1"/>
  <c r="L43" i="1" s="1"/>
  <c r="L42" i="1"/>
  <c r="L41" i="1" s="1"/>
  <c r="I67" i="1"/>
  <c r="I66" i="1" s="1"/>
  <c r="J67" i="1"/>
  <c r="J66" i="1" s="1"/>
  <c r="J65" i="1" s="1"/>
  <c r="J64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/>
  <c r="J83" i="1"/>
  <c r="J82" i="1"/>
  <c r="J81" i="1" s="1"/>
  <c r="K83" i="1"/>
  <c r="K82" i="1" s="1"/>
  <c r="K81" i="1"/>
  <c r="L83" i="1"/>
  <c r="L82" i="1"/>
  <c r="L81" i="1" s="1"/>
  <c r="I88" i="1"/>
  <c r="I87" i="1" s="1"/>
  <c r="I86" i="1"/>
  <c r="I85" i="1" s="1"/>
  <c r="J88" i="1"/>
  <c r="J87" i="1" s="1"/>
  <c r="J86" i="1"/>
  <c r="J85" i="1" s="1"/>
  <c r="K88" i="1"/>
  <c r="K87" i="1" s="1"/>
  <c r="K86" i="1"/>
  <c r="K85" i="1" s="1"/>
  <c r="L88" i="1"/>
  <c r="L87" i="1" s="1"/>
  <c r="L86" i="1"/>
  <c r="L85" i="1" s="1"/>
  <c r="I96" i="1"/>
  <c r="I95" i="1" s="1"/>
  <c r="I94" i="1"/>
  <c r="J96" i="1"/>
  <c r="J95" i="1"/>
  <c r="J94" i="1" s="1"/>
  <c r="K96" i="1"/>
  <c r="K95" i="1" s="1"/>
  <c r="K94" i="1"/>
  <c r="K93" i="1" s="1"/>
  <c r="L96" i="1"/>
  <c r="L95" i="1"/>
  <c r="L94" i="1" s="1"/>
  <c r="L93" i="1" s="1"/>
  <c r="I101" i="1"/>
  <c r="I100" i="1" s="1"/>
  <c r="I99" i="1"/>
  <c r="J101" i="1"/>
  <c r="J100" i="1"/>
  <c r="J99" i="1" s="1"/>
  <c r="K101" i="1"/>
  <c r="K100" i="1" s="1"/>
  <c r="K99" i="1"/>
  <c r="L101" i="1"/>
  <c r="L100" i="1"/>
  <c r="L99" i="1" s="1"/>
  <c r="I106" i="1"/>
  <c r="I105" i="1" s="1"/>
  <c r="I104" i="1"/>
  <c r="J106" i="1"/>
  <c r="J105" i="1"/>
  <c r="J104" i="1" s="1"/>
  <c r="K106" i="1"/>
  <c r="K105" i="1" s="1"/>
  <c r="K104" i="1"/>
  <c r="L106" i="1"/>
  <c r="L105" i="1"/>
  <c r="L104" i="1" s="1"/>
  <c r="I112" i="1"/>
  <c r="I111" i="1" s="1"/>
  <c r="I110" i="1"/>
  <c r="J112" i="1"/>
  <c r="J111" i="1"/>
  <c r="J110" i="1" s="1"/>
  <c r="K112" i="1"/>
  <c r="K111" i="1" s="1"/>
  <c r="K110" i="1"/>
  <c r="K109" i="1" s="1"/>
  <c r="L112" i="1"/>
  <c r="L111" i="1"/>
  <c r="L110" i="1" s="1"/>
  <c r="I117" i="1"/>
  <c r="I116" i="1" s="1"/>
  <c r="I115" i="1"/>
  <c r="J117" i="1"/>
  <c r="J116" i="1"/>
  <c r="J115" i="1" s="1"/>
  <c r="K117" i="1"/>
  <c r="K116" i="1" s="1"/>
  <c r="K115" i="1"/>
  <c r="L117" i="1"/>
  <c r="L116" i="1"/>
  <c r="L115" i="1" s="1"/>
  <c r="I121" i="1"/>
  <c r="I120" i="1" s="1"/>
  <c r="I119" i="1"/>
  <c r="J121" i="1"/>
  <c r="J120" i="1"/>
  <c r="J119" i="1" s="1"/>
  <c r="K121" i="1"/>
  <c r="K120" i="1" s="1"/>
  <c r="K119" i="1"/>
  <c r="L121" i="1"/>
  <c r="L120" i="1"/>
  <c r="L119" i="1" s="1"/>
  <c r="I125" i="1"/>
  <c r="I124" i="1" s="1"/>
  <c r="I123" i="1"/>
  <c r="J125" i="1"/>
  <c r="J124" i="1"/>
  <c r="J123" i="1" s="1"/>
  <c r="K125" i="1"/>
  <c r="K124" i="1" s="1"/>
  <c r="K123" i="1"/>
  <c r="L125" i="1"/>
  <c r="L124" i="1"/>
  <c r="L123" i="1" s="1"/>
  <c r="I129" i="1"/>
  <c r="I128" i="1" s="1"/>
  <c r="I127" i="1"/>
  <c r="J129" i="1"/>
  <c r="J128" i="1"/>
  <c r="J127" i="1" s="1"/>
  <c r="K129" i="1"/>
  <c r="K128" i="1" s="1"/>
  <c r="K127" i="1"/>
  <c r="L129" i="1"/>
  <c r="L128" i="1"/>
  <c r="L127" i="1" s="1"/>
  <c r="I135" i="1"/>
  <c r="I134" i="1" s="1"/>
  <c r="I133" i="1"/>
  <c r="J135" i="1"/>
  <c r="J134" i="1"/>
  <c r="J133" i="1" s="1"/>
  <c r="J132" i="1" s="1"/>
  <c r="K135" i="1"/>
  <c r="K134" i="1" s="1"/>
  <c r="K133" i="1"/>
  <c r="K132" i="1" s="1"/>
  <c r="L135" i="1"/>
  <c r="L134" i="1"/>
  <c r="L133" i="1" s="1"/>
  <c r="L132" i="1" s="1"/>
  <c r="I140" i="1"/>
  <c r="I139" i="1" s="1"/>
  <c r="I138" i="1"/>
  <c r="J140" i="1"/>
  <c r="J139" i="1"/>
  <c r="J138" i="1" s="1"/>
  <c r="K140" i="1"/>
  <c r="K139" i="1" s="1"/>
  <c r="K138" i="1"/>
  <c r="L140" i="1"/>
  <c r="L139" i="1"/>
  <c r="L138" i="1" s="1"/>
  <c r="I145" i="1"/>
  <c r="I144" i="1" s="1"/>
  <c r="I143" i="1"/>
  <c r="J145" i="1"/>
  <c r="J144" i="1"/>
  <c r="J143" i="1" s="1"/>
  <c r="K145" i="1"/>
  <c r="K144" i="1" s="1"/>
  <c r="K143" i="1"/>
  <c r="L145" i="1"/>
  <c r="L144" i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/>
  <c r="J160" i="1"/>
  <c r="J159" i="1"/>
  <c r="J158" i="1" s="1"/>
  <c r="K160" i="1"/>
  <c r="K159" i="1" s="1"/>
  <c r="K158" i="1"/>
  <c r="K157" i="1" s="1"/>
  <c r="L160" i="1"/>
  <c r="L159" i="1"/>
  <c r="L158" i="1" s="1"/>
  <c r="I164" i="1"/>
  <c r="I163" i="1" s="1"/>
  <c r="J164" i="1"/>
  <c r="J163" i="1" s="1"/>
  <c r="J162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J176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/>
  <c r="J199" i="1"/>
  <c r="J198" i="1"/>
  <c r="J197" i="1" s="1"/>
  <c r="K199" i="1"/>
  <c r="K198" i="1" s="1"/>
  <c r="K197" i="1"/>
  <c r="L199" i="1"/>
  <c r="L198" i="1"/>
  <c r="L197" i="1" s="1"/>
  <c r="I207" i="1"/>
  <c r="I206" i="1" s="1"/>
  <c r="J207" i="1"/>
  <c r="J206" i="1" s="1"/>
  <c r="J205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/>
  <c r="J218" i="1"/>
  <c r="J217" i="1"/>
  <c r="J216" i="1" s="1"/>
  <c r="K218" i="1"/>
  <c r="K217" i="1" s="1"/>
  <c r="K216" i="1"/>
  <c r="L218" i="1"/>
  <c r="L217" i="1"/>
  <c r="L216" i="1" s="1"/>
  <c r="I222" i="1"/>
  <c r="I221" i="1" s="1"/>
  <c r="I220" i="1"/>
  <c r="J222" i="1"/>
  <c r="J221" i="1"/>
  <c r="J220" i="1" s="1"/>
  <c r="K222" i="1"/>
  <c r="K221" i="1" s="1"/>
  <c r="K220" i="1"/>
  <c r="L222" i="1"/>
  <c r="L221" i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/>
  <c r="K227" i="1" s="1"/>
  <c r="L254" i="1"/>
  <c r="L253" i="1"/>
  <c r="I259" i="1"/>
  <c r="I258" i="1"/>
  <c r="J259" i="1"/>
  <c r="J258" i="1"/>
  <c r="J257" i="1" s="1"/>
  <c r="K259" i="1"/>
  <c r="K258" i="1"/>
  <c r="K257" i="1" s="1"/>
  <c r="L259" i="1"/>
  <c r="L258" i="1"/>
  <c r="I265" i="1"/>
  <c r="I264" i="1"/>
  <c r="J265" i="1"/>
  <c r="J264" i="1"/>
  <c r="K265" i="1"/>
  <c r="K264" i="1"/>
  <c r="L265" i="1"/>
  <c r="L264" i="1"/>
  <c r="I269" i="1"/>
  <c r="I268" i="1"/>
  <c r="J269" i="1"/>
  <c r="J268" i="1"/>
  <c r="K269" i="1"/>
  <c r="K268" i="1"/>
  <c r="L269" i="1"/>
  <c r="L268" i="1"/>
  <c r="I273" i="1"/>
  <c r="I272" i="1"/>
  <c r="J273" i="1"/>
  <c r="J272" i="1"/>
  <c r="K273" i="1"/>
  <c r="K272" i="1"/>
  <c r="L273" i="1"/>
  <c r="L272" i="1"/>
  <c r="I277" i="1"/>
  <c r="I276" i="1"/>
  <c r="J277" i="1"/>
  <c r="J276" i="1"/>
  <c r="K277" i="1"/>
  <c r="K276" i="1"/>
  <c r="L277" i="1"/>
  <c r="L276" i="1"/>
  <c r="I280" i="1"/>
  <c r="I279" i="1"/>
  <c r="J280" i="1"/>
  <c r="J279" i="1"/>
  <c r="K280" i="1"/>
  <c r="K279" i="1"/>
  <c r="L280" i="1"/>
  <c r="L279" i="1"/>
  <c r="I283" i="1"/>
  <c r="I282" i="1"/>
  <c r="J283" i="1"/>
  <c r="J282" i="1"/>
  <c r="K283" i="1"/>
  <c r="K282" i="1"/>
  <c r="L283" i="1"/>
  <c r="L282" i="1"/>
  <c r="I290" i="1"/>
  <c r="I289" i="1"/>
  <c r="I287" i="1" s="1"/>
  <c r="I286" i="1" s="1"/>
  <c r="J290" i="1"/>
  <c r="J289" i="1"/>
  <c r="K290" i="1"/>
  <c r="K289" i="1"/>
  <c r="K287" i="1" s="1"/>
  <c r="L290" i="1"/>
  <c r="L289" i="1"/>
  <c r="I295" i="1"/>
  <c r="I294" i="1"/>
  <c r="J295" i="1"/>
  <c r="J294" i="1"/>
  <c r="K295" i="1"/>
  <c r="K294" i="1"/>
  <c r="L295" i="1"/>
  <c r="L294" i="1"/>
  <c r="I299" i="1"/>
  <c r="I298" i="1"/>
  <c r="J299" i="1"/>
  <c r="J298" i="1"/>
  <c r="K299" i="1"/>
  <c r="K298" i="1"/>
  <c r="L299" i="1"/>
  <c r="L298" i="1"/>
  <c r="I303" i="1"/>
  <c r="I302" i="1"/>
  <c r="J303" i="1"/>
  <c r="J302" i="1"/>
  <c r="K303" i="1"/>
  <c r="K302" i="1"/>
  <c r="L303" i="1"/>
  <c r="L302" i="1"/>
  <c r="I307" i="1"/>
  <c r="I306" i="1"/>
  <c r="J307" i="1"/>
  <c r="J306" i="1"/>
  <c r="K307" i="1"/>
  <c r="K306" i="1"/>
  <c r="L307" i="1"/>
  <c r="L306" i="1"/>
  <c r="I310" i="1"/>
  <c r="I309" i="1"/>
  <c r="J310" i="1"/>
  <c r="J309" i="1"/>
  <c r="K310" i="1"/>
  <c r="K309" i="1"/>
  <c r="L310" i="1"/>
  <c r="L309" i="1"/>
  <c r="I313" i="1"/>
  <c r="I312" i="1"/>
  <c r="J313" i="1"/>
  <c r="J312" i="1"/>
  <c r="K313" i="1"/>
  <c r="K312" i="1"/>
  <c r="L313" i="1"/>
  <c r="L312" i="1"/>
  <c r="I318" i="1"/>
  <c r="I317" i="1"/>
  <c r="J318" i="1"/>
  <c r="J317" i="1"/>
  <c r="J316" i="1" s="1"/>
  <c r="K318" i="1"/>
  <c r="K317" i="1"/>
  <c r="K316" i="1" s="1"/>
  <c r="L318" i="1"/>
  <c r="L317" i="1"/>
  <c r="I323" i="1"/>
  <c r="I322" i="1"/>
  <c r="J323" i="1"/>
  <c r="J322" i="1"/>
  <c r="K323" i="1"/>
  <c r="K322" i="1"/>
  <c r="L323" i="1"/>
  <c r="L322" i="1"/>
  <c r="I327" i="1"/>
  <c r="I326" i="1"/>
  <c r="J327" i="1"/>
  <c r="J326" i="1"/>
  <c r="K327" i="1"/>
  <c r="K326" i="1"/>
  <c r="L327" i="1"/>
  <c r="L326" i="1"/>
  <c r="I332" i="1"/>
  <c r="I331" i="1"/>
  <c r="J332" i="1"/>
  <c r="J331" i="1"/>
  <c r="K332" i="1"/>
  <c r="K331" i="1"/>
  <c r="L332" i="1"/>
  <c r="L331" i="1"/>
  <c r="I336" i="1"/>
  <c r="I335" i="1"/>
  <c r="J336" i="1"/>
  <c r="J335" i="1"/>
  <c r="K336" i="1"/>
  <c r="K335" i="1"/>
  <c r="L336" i="1"/>
  <c r="L335" i="1"/>
  <c r="I339" i="1"/>
  <c r="I338" i="1"/>
  <c r="J339" i="1"/>
  <c r="J338" i="1"/>
  <c r="K339" i="1"/>
  <c r="K338" i="1"/>
  <c r="L339" i="1"/>
  <c r="L338" i="1"/>
  <c r="I342" i="1"/>
  <c r="I341" i="1"/>
  <c r="J342" i="1"/>
  <c r="J341" i="1"/>
  <c r="K342" i="1"/>
  <c r="K341" i="1"/>
  <c r="L342" i="1"/>
  <c r="L341" i="1"/>
  <c r="L109" i="1"/>
  <c r="L65" i="1"/>
  <c r="L64" i="1" s="1"/>
  <c r="L31" i="1"/>
  <c r="I316" i="1"/>
  <c r="I257" i="1"/>
  <c r="I227" i="1"/>
  <c r="I226" i="1"/>
  <c r="K205" i="1"/>
  <c r="I205" i="1"/>
  <c r="K176" i="1"/>
  <c r="K175" i="1"/>
  <c r="I176" i="1"/>
  <c r="I175" i="1" s="1"/>
  <c r="I174" i="1" s="1"/>
  <c r="K162" i="1"/>
  <c r="I162" i="1"/>
  <c r="I157" i="1"/>
  <c r="K149" i="1"/>
  <c r="K148" i="1"/>
  <c r="I149" i="1"/>
  <c r="I148" i="1"/>
  <c r="J93" i="1"/>
  <c r="L316" i="1"/>
  <c r="L287" i="1"/>
  <c r="L286" i="1" s="1"/>
  <c r="J287" i="1"/>
  <c r="L257" i="1"/>
  <c r="L227" i="1"/>
  <c r="L226" i="1" s="1"/>
  <c r="J227" i="1"/>
  <c r="J226" i="1" s="1"/>
  <c r="L205" i="1"/>
  <c r="L176" i="1"/>
  <c r="L175" i="1" s="1"/>
  <c r="L174" i="1" s="1"/>
  <c r="L162" i="1"/>
  <c r="L157" i="1"/>
  <c r="L149" i="1"/>
  <c r="L148" i="1" s="1"/>
  <c r="J149" i="1"/>
  <c r="J148" i="1" s="1"/>
  <c r="J109" i="1"/>
  <c r="I132" i="1"/>
  <c r="I109" i="1"/>
  <c r="I93" i="1"/>
  <c r="K65" i="1"/>
  <c r="K64" i="1"/>
  <c r="I65" i="1"/>
  <c r="I64" i="1"/>
  <c r="I31" i="1"/>
  <c r="I30" i="1" s="1"/>
  <c r="K286" i="1" l="1"/>
  <c r="K226" i="1"/>
  <c r="K174" i="1" s="1"/>
  <c r="J175" i="1"/>
  <c r="J157" i="1"/>
  <c r="K30" i="1"/>
  <c r="J30" i="1"/>
  <c r="I344" i="1"/>
  <c r="J286" i="1"/>
  <c r="L30" i="1"/>
  <c r="L344" i="1" s="1"/>
  <c r="K344" i="1" l="1"/>
  <c r="J174" i="1"/>
  <c r="J344" i="1" s="1"/>
</calcChain>
</file>

<file path=xl/sharedStrings.xml><?xml version="1.0" encoding="utf-8"?>
<sst xmlns="http://schemas.openxmlformats.org/spreadsheetml/2006/main" count="2365" uniqueCount="365">
  <si>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</si>
  <si>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</si>
  <si>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</si>
  <si>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</si>
  <si>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</si>
  <si>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</si>
  <si>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kultūros centras 190574241 Žemaičių g. 14, Joniškis</t>
  </si>
  <si>
    <t>(įstaigos pavadinimas, kodas Juridinių asmenų registre, adresas)</t>
  </si>
  <si>
    <t>BIUDŽETO IŠLAIDŲ SĄMATOS VYKDYMO</t>
  </si>
  <si>
    <t>2021 m. birželio 30 d.</t>
  </si>
  <si>
    <t xml:space="preserve"> </t>
  </si>
  <si>
    <t>mėnesinė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</si>
  <si>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</si>
  <si>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</si>
  <si>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</si>
  <si>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</si>
  <si>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</si>
  <si>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</si>
  <si>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</si>
  <si>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</si>
  <si>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190574241</t>
  </si>
  <si>
    <t>Programos</t>
  </si>
  <si>
    <t>Finansavimo šaltinio</t>
  </si>
  <si>
    <t>5SB</t>
  </si>
  <si>
    <t>Valstybės funkcijos</t>
  </si>
  <si>
    <t>08.02.01.08.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</si>
  <si>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</si>
  <si>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</si>
  <si>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</si>
  <si>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</si>
  <si>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</si>
  <si>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</si>
  <si>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</si>
  <si>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</si>
  <si>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</si>
  <si>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</si>
  <si>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</si>
  <si>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</si>
  <si>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</si>
  <si>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</si>
  <si>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</si>
  <si>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</si>
  <si>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</si>
  <si>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</si>
  <si>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</si>
  <si>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</si>
  <si>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</si>
  <si>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</si>
  <si>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</si>
  <si>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</si>
  <si>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</si>
  <si>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</si>
  <si>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</si>
  <si>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</si>
  <si>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</si>
  <si>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</si>
  <si>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</si>
  <si>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</si>
  <si>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</si>
  <si>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</si>
  <si>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</si>
  <si>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</si>
  <si>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</si>
  <si>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</si>
  <si>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</si>
  <si>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</si>
  <si>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</si>
  <si>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</si>
  <si>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</si>
  <si>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</si>
  <si>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</si>
  <si>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</si>
  <si>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</si>
  <si>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</si>
  <si>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</si>
  <si>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</si>
  <si>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</si>
  <si>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</si>
  <si>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</si>
  <si>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</si>
  <si>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</si>
  <si>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</si>
  <si>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</si>
  <si>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</si>
  <si>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</si>
  <si>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</si>
  <si>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</si>
  <si>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</si>
  <si>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</si>
  <si>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</si>
  <si>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</si>
  <si>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</si>
  <si>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</si>
  <si>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</si>
  <si>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</si>
  <si>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</si>
  <si>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</si>
  <si>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</si>
  <si>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</si>
  <si>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</si>
  <si>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</si>
  <si>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</si>
  <si>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</si>
  <si>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</si>
  <si>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</si>
  <si>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</si>
  <si>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</si>
  <si>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</si>
  <si>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</si>
  <si>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</si>
  <si>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</si>
  <si>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</si>
  <si>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</si>
  <si>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</si>
  <si>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</si>
  <si>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</si>
  <si>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</si>
  <si>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</si>
  <si>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</si>
  <si>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</si>
  <si>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</si>
  <si>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</si>
  <si>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</si>
  <si>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</si>
  <si>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</si>
  <si>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</si>
  <si>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</si>
  <si>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</si>
  <si>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</si>
  <si>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</si>
  <si>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</si>
  <si>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</si>
  <si>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</si>
  <si>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</si>
  <si>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</si>
  <si>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</si>
  <si>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</si>
  <si>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</si>
  <si>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</si>
  <si>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</si>
  <si>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</si>
  <si>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</si>
  <si>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</si>
  <si>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</si>
  <si>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</si>
  <si>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</si>
  <si>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</si>
  <si>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</si>
  <si>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</si>
  <si>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</si>
  <si>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</si>
  <si>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</si>
  <si>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</si>
  <si>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</si>
  <si>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</si>
  <si>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</si>
  <si>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</si>
  <si>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</si>
  <si>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</si>
  <si>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</si>
  <si>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</si>
  <si>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</si>
  <si>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</si>
  <si>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</si>
  <si>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</si>
  <si>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</si>
  <si>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</si>
  <si>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</si>
  <si>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</si>
  <si>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</si>
  <si>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</si>
  <si>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</si>
  <si>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</si>
  <si>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</si>
  <si>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</si>
  <si>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</si>
  <si>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</si>
  <si>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</si>
  <si>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</si>
  <si>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</si>
  <si>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</si>
  <si>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(įstaigos vadovo ar jo įgalioto asmens pareigų  pavadinimas)</t>
  </si>
  <si>
    <t>(parašas)</t>
  </si>
  <si>
    <t>(vardas ir pavardė)</t>
  </si>
  <si>
    <t>Vyr.buhalterė</t>
  </si>
  <si>
    <t>Genovaitė Šemiotienė</t>
  </si>
  <si>
    <t xml:space="preserve">  (vyriausiasis buhalteris (buhalteris)</t>
  </si>
  <si>
    <t>Kultūros ir sporto programa</t>
  </si>
  <si>
    <t>O2</t>
  </si>
  <si>
    <t>Nr. 12</t>
  </si>
  <si>
    <t>Meninė raiška</t>
  </si>
  <si>
    <t>Direktorė</t>
  </si>
  <si>
    <t>Gerda Gudinaitė</t>
  </si>
  <si>
    <t>2021 m. liepos 15 d.</t>
  </si>
  <si>
    <t>Nr. 10</t>
  </si>
  <si>
    <t xml:space="preserve">2021 m. liepos 15 d. </t>
  </si>
  <si>
    <t>Joniškio kultūros centro veiklos užtikrinimas</t>
  </si>
  <si>
    <t>Nr. 11</t>
  </si>
  <si>
    <t>Renginių organizavimas Joniškio kultūros centre</t>
  </si>
  <si>
    <t>08.06.01.01.</t>
  </si>
  <si>
    <t>Nr. 8</t>
  </si>
  <si>
    <t>Specialiųjų programų įgyvendinimas</t>
  </si>
  <si>
    <t>5BIPAP</t>
  </si>
  <si>
    <t>Nr. 9</t>
  </si>
  <si>
    <t>5BIPAPL</t>
  </si>
  <si>
    <t>Nr. 7</t>
  </si>
  <si>
    <t xml:space="preserve">2021 m. liepos 15 d.  </t>
  </si>
  <si>
    <t>Kultūros darbuotojų DU didinti</t>
  </si>
  <si>
    <t>4.1.3.4.1.69</t>
  </si>
  <si>
    <t xml:space="preserve">            Genovaitė Šemiotienė</t>
  </si>
  <si>
    <t>Valdžios sektoriaus subjektų apskaitos duomenų teikimo Finansų ministerijai ir skelbimo taisyklių 9 priedas</t>
  </si>
  <si>
    <t xml:space="preserve">                                 Joniškio kultūros centras 190574241 Žemaičių g. 14, Joniškis</t>
  </si>
  <si>
    <t>SAVIVALDYBIŲ /  ASIGNAVIMŲ VALDYTOJŲ</t>
  </si>
  <si>
    <t>MOKĖTINŲ SUMŲ</t>
  </si>
  <si>
    <t>2021 M. BIRŽELIO 30 D.</t>
  </si>
  <si>
    <t>ketvirtinė</t>
  </si>
  <si>
    <t>2021-07-15 Nr. 2</t>
  </si>
  <si>
    <t xml:space="preserve">                                                                    (data)</t>
  </si>
  <si>
    <t>(tūkst. eurų)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</si>
  <si>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</si>
  <si>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</si>
  <si>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</si>
  <si>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</si>
  <si>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</si>
  <si>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</si>
  <si>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</si>
  <si>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>2.</t>
  </si>
  <si>
    <t xml:space="preserve">IŠLAIDOS </t>
  </si>
  <si>
    <t>2.1.</t>
  </si>
  <si>
    <t>2.1.1.</t>
  </si>
  <si>
    <t>2.1.1.1.1.1.</t>
  </si>
  <si>
    <t>Darbo užmokestis pinigais</t>
  </si>
  <si>
    <t>.</t>
  </si>
  <si>
    <t>iš jų: gyventojų pajamų mokestis</t>
  </si>
  <si>
    <t>2.1.1.1.2.1.</t>
  </si>
  <si>
    <t>2.1.2.</t>
  </si>
  <si>
    <t>2.2.</t>
  </si>
  <si>
    <t xml:space="preserve">Prekių ir paslaugų  įsigijimo išlaidos </t>
  </si>
  <si>
    <t>2.2.1.</t>
  </si>
  <si>
    <t>2.3.</t>
  </si>
  <si>
    <t>Palūkanos</t>
  </si>
  <si>
    <t>2.3.1.</t>
  </si>
  <si>
    <t>2.3.2.</t>
  </si>
  <si>
    <t>Žemės nuoma</t>
  </si>
  <si>
    <t>2.4.</t>
  </si>
  <si>
    <t>2.4.1.</t>
  </si>
  <si>
    <t xml:space="preserve">Subsidijos  iš  biudžeto lėšų </t>
  </si>
  <si>
    <t>2.4.1.1.1.1.</t>
  </si>
  <si>
    <t>2.4.1.1.1.2.</t>
  </si>
  <si>
    <t>2.4.1.1.1.3.</t>
  </si>
  <si>
    <t>2.5.</t>
  </si>
  <si>
    <t>2.5.1.</t>
  </si>
  <si>
    <t>2.5.1.1.1.1.</t>
  </si>
  <si>
    <t>Dotacijos užsienio valstybėms einamiesiems tikslams</t>
  </si>
  <si>
    <t>2.5.1.1.1.2.</t>
  </si>
  <si>
    <t>Dotacijos užsienio valstybėms turtui įsigyti</t>
  </si>
  <si>
    <t>2.5.2.</t>
  </si>
  <si>
    <t>2.5.2.1.1.1.</t>
  </si>
  <si>
    <t>Dotacijos tarptautinėms organizacijoms einamiesiems tikslams</t>
  </si>
  <si>
    <t>2.5.2.1.1.2.</t>
  </si>
  <si>
    <t>Dotacijos tarptautinėms organizacijoms turtui įsigyti</t>
  </si>
  <si>
    <t>2.5.3.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</si>
  <si>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</si>
  <si>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2.5.3.1.1.1.</t>
  </si>
  <si>
    <t>Dotacijos kitiems valdžios sektoriaus subjektams einamiesiems tikslams</t>
  </si>
  <si>
    <t>2.5.3.1.1.2.</t>
  </si>
  <si>
    <t>Dotacijos savivaldybėms einamiesiems tikslams</t>
  </si>
  <si>
    <t>2.5.3.2.1.1.</t>
  </si>
  <si>
    <t>Dotacijos kitiems valdžios sektoriaus subjektams turtui įsigyti</t>
  </si>
  <si>
    <t>2.5.3.2.1.2.</t>
  </si>
  <si>
    <t>Dotacijos savivaldybėms turtui įsigyti</t>
  </si>
  <si>
    <t>2.6.</t>
  </si>
  <si>
    <t>2.6.1.</t>
  </si>
  <si>
    <t>Tradiciniai nuosavi ištekliai</t>
  </si>
  <si>
    <t>2.6.2.</t>
  </si>
  <si>
    <t>Pridėtinės vertės mokesčio nuosavi ištekliai</t>
  </si>
  <si>
    <t>2.6.3.</t>
  </si>
  <si>
    <t>Bendrųjų nacionalinių pajamų nuosavi ištekliai</t>
  </si>
  <si>
    <t>2.6.4.</t>
  </si>
  <si>
    <t>2.6.5.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</si>
  <si>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</si>
  <si>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2.7.</t>
  </si>
  <si>
    <t>2.7.1.</t>
  </si>
  <si>
    <t xml:space="preserve">Socialinio draudimo išmokos (pašalpos) </t>
  </si>
  <si>
    <t>2.7.1.1.1.1.</t>
  </si>
  <si>
    <t>2.7.1.1.1.2.</t>
  </si>
  <si>
    <t>2.7.2.</t>
  </si>
  <si>
    <t>Socialinė parama (soc. paramos pašalpos) ir rentos</t>
  </si>
  <si>
    <t>2.7.2.1.1.1.</t>
  </si>
  <si>
    <t>Socialinė parama pinigais</t>
  </si>
  <si>
    <t>2.7.2.1.1.2.</t>
  </si>
  <si>
    <t>Socialinė parama natūra</t>
  </si>
  <si>
    <t>2.7.2.2.1.1.</t>
  </si>
  <si>
    <t>Rentos</t>
  </si>
  <si>
    <t>2.7.3.</t>
  </si>
  <si>
    <t>2.8.</t>
  </si>
  <si>
    <t xml:space="preserve">Kitos išlaidos </t>
  </si>
  <si>
    <t>2.8.1.1.</t>
  </si>
  <si>
    <t>Kitos išlaidos einamiesiems tikslams</t>
  </si>
  <si>
    <t>2.8.1.1.1.1.</t>
  </si>
  <si>
    <t>Stipendijos</t>
  </si>
  <si>
    <t>2.8.1.1.1.2.</t>
  </si>
  <si>
    <t>Kitos išlaidos kitiems einamiesiems tikslams</t>
  </si>
  <si>
    <t>2.8.1.1.1.3.</t>
  </si>
  <si>
    <t>Valiutos kurso įtaka</t>
  </si>
  <si>
    <t>2.8.1.2.</t>
  </si>
  <si>
    <t>Kitos išlaidos turtui įsigyti</t>
  </si>
  <si>
    <t>2.9.</t>
  </si>
  <si>
    <t xml:space="preserve">Pervedamos Europos Sąjungos, kitos tarptautinės finansinės paramos ir bendrojo finansavimo lėšos </t>
  </si>
  <si>
    <t>3.</t>
  </si>
  <si>
    <t>MATERIALIOJO IR NEMATERIALIOJO TURTO ĮSIGIJIMO, FINANSINIO TURTO PADIDĖJIMO IR FINANSINIŲ ĮSIPAREIGOJIMŲ VYKDYMO IŠLAIDOS</t>
  </si>
  <si>
    <t>3.1.</t>
  </si>
  <si>
    <t>3.1.1.</t>
  </si>
  <si>
    <t>Ilgalaikio materialiojo  turto  kūrimo ir įsigijimo išlaidos</t>
  </si>
  <si>
    <t>3.1.2.</t>
  </si>
  <si>
    <t>Nematerialiojo turto kūrimo ir įsigijimo išlaidos</t>
  </si>
  <si>
    <t>3.1.3.</t>
  </si>
  <si>
    <t>Atsargų kūrimo ir įsigijimo išlaidos</t>
  </si>
  <si>
    <t>3.1.4.</t>
  </si>
  <si>
    <t>Ilgalaikio turto finansinės nuomos (lizingo) išlaidos</t>
  </si>
  <si>
    <t>3.1.5.</t>
  </si>
  <si>
    <t>Biologinio turto ir žemės gelmių išteklių įsigijimo išlaidos</t>
  </si>
  <si>
    <t>3.2.</t>
  </si>
  <si>
    <t>Finansinio turto padidėjimo išlaidos (finansinio turto įsigijimo/investavimo išlaidos)</t>
  </si>
  <si>
    <t>3.3.</t>
  </si>
  <si>
    <t xml:space="preserve">Finansinių įsipareigojimų vykdymo išlaidos (grąžintos skolos) </t>
  </si>
  <si>
    <t>IŠ VISO (2+3)</t>
  </si>
  <si>
    <t>*Ilgalaikių įsispareigojimų likutis - įsispareigojimai, kurių terminas ilgesnis negu 1 metai.</t>
  </si>
  <si>
    <t>(įstaigos vadovo ar jo įgaliotojo asmens pareigų pavadinimas)</t>
  </si>
  <si>
    <t>Vyr. buhalterė</t>
  </si>
  <si>
    <t>(vyriausiasis buhalteris (buhalteris)/centralizuotos apskaitos</t>
  </si>
  <si>
    <t xml:space="preserve"> įstaigos vadovo arba jo įgaliotojo asmens pareigų pavadinimas)</t>
  </si>
  <si>
    <t>Forma Nr. 1 patvirtinta</t>
  </si>
  <si>
    <t>2018 m. gruodžio 31 d. įsakymo Nr. 1K-464 redakcija)</t>
  </si>
  <si>
    <t>Joniškio kultūros centras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</si>
  <si>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</si>
  <si>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</si>
  <si>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</si>
  <si>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Nr. 2</t>
  </si>
  <si>
    <t xml:space="preserve">    Kodas</t>
  </si>
  <si>
    <t>Ministerijos / Savivaldybės</t>
  </si>
  <si>
    <t>Kultūros  ir sporto</t>
  </si>
  <si>
    <t>programa</t>
  </si>
  <si>
    <t xml:space="preserve">Programos </t>
  </si>
  <si>
    <t xml:space="preserve">   (programos pavadinimas) </t>
  </si>
  <si>
    <t>(eurai, ct)</t>
  </si>
  <si>
    <t>Pavadinimas</t>
  </si>
  <si>
    <t>Perkeltas įmokų likutis  ataskaitinių metų pradžioje            (iždo sąskaita)</t>
  </si>
  <si>
    <t>Įstatymu  patvirtintos įmokos metams*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</si>
  <si>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</si>
  <si>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</si>
  <si>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</si>
  <si>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</si>
  <si>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</si>
  <si>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</si>
  <si>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</si>
  <si>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1.4.1.1.1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</si>
  <si>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</si>
  <si>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>Finansavimo šaltinius nuo 1.6.1.1.1 iki 1.6.1.1.9</t>
  </si>
  <si>
    <t xml:space="preserve">2.1. Finansavimo šaltinis 1.6.1.1.1 </t>
  </si>
  <si>
    <t xml:space="preserve">2.2. Finansavimo šaltinis 1.6.1.1.2 </t>
  </si>
  <si>
    <t>2.3. Finansavimo šaltinis 1.6......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</si>
  <si>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</si>
  <si>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</si>
  <si>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 /centralizuotos apskaitos įstaigos vadovas arba jo įgaliotas asmuo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</si>
</sst>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;\-###0.0"/>
    <numFmt numFmtId="165" formatCode="yyyy\ &quot;m.&quot;\ mmmm\ d\ &quot;d.&quot;"/>
    <numFmt numFmtId="166" formatCode="0.0"/>
  </numFmts>
  <fonts count="41">
    <font>
      <sz val="10"/>
      <name val="Arial"/>
      <charset val="1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trike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family val="1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8"/>
      <name val="Times New Roman Baltic"/>
      <charset val="186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protection locked="0"/>
    </xf>
    <xf numFmtId="0" fontId="22" fillId="0" borderId="0"/>
    <xf numFmtId="0" fontId="22" fillId="0" borderId="0"/>
    <xf numFmtId="0" fontId="24" fillId="0" borderId="0"/>
    <xf numFmtId="0" fontId="1" fillId="0" borderId="0"/>
  </cellStyleXfs>
  <cellXfs count="344">
    <xf numFmtId="0" fontId="2" fillId="0" borderId="0" xfId="0" applyFont="1" applyAlignment="1">
      <alignment vertical="top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left"/>
    </xf>
    <xf numFmtId="3" fontId="3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right"/>
    </xf>
    <xf numFmtId="3" fontId="3" fillId="0" borderId="1" xfId="0" applyNumberFormat="1" applyFont="1" applyBorder="1" applyAlignment="1" applyProtection="1">
      <alignment horizontal="center"/>
    </xf>
    <xf numFmtId="0" fontId="3" fillId="0" borderId="2" xfId="0" applyFont="1" applyBorder="1" applyProtection="1"/>
    <xf numFmtId="0" fontId="4" fillId="0" borderId="0" xfId="0" applyFont="1" applyBorder="1" applyAlignment="1" applyProtection="1">
      <alignment horizontal="right"/>
    </xf>
    <xf numFmtId="3" fontId="3" fillId="0" borderId="3" xfId="0" applyNumberFormat="1" applyFont="1" applyBorder="1" applyProtection="1"/>
    <xf numFmtId="0" fontId="4" fillId="0" borderId="4" xfId="0" applyFont="1" applyBorder="1" applyAlignment="1" applyProtection="1">
      <alignment horizontal="right"/>
    </xf>
    <xf numFmtId="0" fontId="3" fillId="0" borderId="5" xfId="0" applyFont="1" applyBorder="1" applyProtection="1"/>
    <xf numFmtId="0" fontId="3" fillId="0" borderId="1" xfId="0" applyFont="1" applyBorder="1" applyProtection="1"/>
    <xf numFmtId="0" fontId="4" fillId="0" borderId="6" xfId="0" applyFont="1" applyBorder="1" applyAlignment="1" applyProtection="1">
      <alignment horizontal="right"/>
    </xf>
    <xf numFmtId="3" fontId="3" fillId="0" borderId="7" xfId="0" applyNumberFormat="1" applyFont="1" applyBorder="1" applyAlignment="1">
      <alignment horizontal="right"/>
      <protection locked="0"/>
    </xf>
    <xf numFmtId="3" fontId="3" fillId="0" borderId="8" xfId="0" applyNumberFormat="1" applyFont="1" applyBorder="1" applyProtection="1"/>
    <xf numFmtId="0" fontId="11" fillId="0" borderId="2" xfId="0" applyFont="1" applyBorder="1" applyProtection="1"/>
    <xf numFmtId="0" fontId="1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3" fontId="4" fillId="0" borderId="9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0" fontId="15" fillId="0" borderId="1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top" wrapText="1"/>
    </xf>
    <xf numFmtId="0" fontId="15" fillId="0" borderId="10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Protection="1"/>
    <xf numFmtId="0" fontId="15" fillId="0" borderId="9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top" wrapText="1"/>
    </xf>
    <xf numFmtId="4" fontId="3" fillId="2" borderId="11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vertical="top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0" fontId="15" fillId="0" borderId="12" xfId="0" applyFont="1" applyBorder="1" applyAlignment="1" applyProtection="1">
      <alignment vertical="top" wrapText="1"/>
    </xf>
    <xf numFmtId="0" fontId="15" fillId="0" borderId="7" xfId="0" applyFont="1" applyBorder="1" applyAlignment="1" applyProtection="1">
      <alignment vertical="top" wrapText="1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right" vertical="center" wrapText="1"/>
    </xf>
    <xf numFmtId="4" fontId="3" fillId="2" borderId="15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3" fontId="3" fillId="0" borderId="8" xfId="0" applyNumberFormat="1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3" fontId="4" fillId="0" borderId="8" xfId="0" applyNumberFormat="1" applyFont="1" applyBorder="1" applyAlignment="1" applyProtection="1">
      <alignment horizontal="center" vertical="top" wrapText="1"/>
    </xf>
    <xf numFmtId="3" fontId="4" fillId="0" borderId="5" xfId="0" applyNumberFormat="1" applyFont="1" applyBorder="1" applyAlignment="1" applyProtection="1">
      <alignment horizontal="center" vertical="top" wrapText="1"/>
    </xf>
    <xf numFmtId="3" fontId="4" fillId="0" borderId="1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0" fontId="15" fillId="0" borderId="12" xfId="0" applyFont="1" applyBorder="1" applyAlignment="1" applyProtection="1">
      <alignment vertical="center" wrapText="1"/>
    </xf>
    <xf numFmtId="0" fontId="15" fillId="0" borderId="7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" fontId="3" fillId="2" borderId="13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horizontal="center" vertical="top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15" fillId="0" borderId="5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center" wrapText="1"/>
    </xf>
    <xf numFmtId="4" fontId="3" fillId="2" borderId="8" xfId="0" applyNumberFormat="1" applyFont="1" applyFill="1" applyBorder="1" applyAlignment="1" applyProtection="1">
      <alignment horizontal="right" vertical="center"/>
    </xf>
    <xf numFmtId="4" fontId="3" fillId="2" borderId="5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vertical="top" wrapText="1"/>
    </xf>
    <xf numFmtId="0" fontId="15" fillId="0" borderId="9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vertical="top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1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top" wrapText="1"/>
    </xf>
    <xf numFmtId="0" fontId="3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0" xfId="0" applyFont="1" applyProtection="1"/>
    <xf numFmtId="0" fontId="4" fillId="0" borderId="6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vertical="center" wrapText="1"/>
    </xf>
    <xf numFmtId="4" fontId="3" fillId="2" borderId="10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 applyProtection="1"/>
    <xf numFmtId="0" fontId="3" fillId="0" borderId="10" xfId="0" applyFont="1" applyBorder="1" applyProtection="1"/>
    <xf numFmtId="0" fontId="3" fillId="0" borderId="1" xfId="0" applyFont="1" applyBorder="1" applyAlignment="1" applyProtection="1">
      <alignment horizontal="center"/>
    </xf>
    <xf numFmtId="0" fontId="15" fillId="0" borderId="8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2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Protection="1"/>
    <xf numFmtId="0" fontId="17" fillId="0" borderId="2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 vertical="top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top"/>
    </xf>
    <xf numFmtId="0" fontId="17" fillId="0" borderId="2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top"/>
    </xf>
    <xf numFmtId="0" fontId="17" fillId="0" borderId="2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/>
    </xf>
    <xf numFmtId="3" fontId="19" fillId="0" borderId="1" xfId="0" applyNumberFormat="1" applyFont="1" applyBorder="1" applyAlignment="1" applyProtection="1">
      <alignment horizontal="center"/>
    </xf>
    <xf numFmtId="0" fontId="19" fillId="0" borderId="0" xfId="0" applyFont="1" applyProtection="1"/>
    <xf numFmtId="0" fontId="11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164" fontId="12" fillId="0" borderId="14" xfId="0" applyNumberFormat="1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wrapText="1"/>
    </xf>
    <xf numFmtId="49" fontId="12" fillId="0" borderId="1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2" fillId="0" borderId="5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center" wrapText="1"/>
    </xf>
    <xf numFmtId="0" fontId="5" fillId="0" borderId="0" xfId="0" applyFont="1" applyAlignment="1" applyProtection="1">
      <alignment wrapText="1"/>
    </xf>
    <xf numFmtId="0" fontId="12" fillId="0" borderId="0" xfId="1" applyFont="1" applyBorder="1" applyAlignment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23" fillId="0" borderId="0" xfId="1" applyFont="1"/>
    <xf numFmtId="0" fontId="23" fillId="0" borderId="0" xfId="1" applyFont="1" applyBorder="1"/>
    <xf numFmtId="0" fontId="5" fillId="0" borderId="0" xfId="3" applyFont="1" applyAlignment="1">
      <alignment horizontal="right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/>
    </xf>
    <xf numFmtId="0" fontId="5" fillId="0" borderId="18" xfId="0" applyFont="1" applyBorder="1" applyAlignment="1" applyProtection="1"/>
    <xf numFmtId="0" fontId="12" fillId="0" borderId="18" xfId="1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 wrapText="1"/>
    </xf>
    <xf numFmtId="0" fontId="12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top"/>
    </xf>
    <xf numFmtId="0" fontId="12" fillId="0" borderId="18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66" fontId="5" fillId="0" borderId="18" xfId="1" applyNumberFormat="1" applyFont="1" applyFill="1" applyBorder="1" applyAlignment="1">
      <alignment horizontal="right" vertical="center"/>
    </xf>
    <xf numFmtId="0" fontId="12" fillId="0" borderId="18" xfId="0" applyFont="1" applyBorder="1" applyAlignment="1" applyProtection="1">
      <alignment vertical="center" wrapText="1"/>
    </xf>
    <xf numFmtId="166" fontId="5" fillId="0" borderId="18" xfId="1" applyNumberFormat="1" applyFont="1" applyFill="1" applyBorder="1" applyAlignment="1">
      <alignment vertical="center"/>
    </xf>
    <xf numFmtId="0" fontId="5" fillId="0" borderId="18" xfId="1" applyFont="1" applyBorder="1" applyAlignment="1">
      <alignment horizontal="left" vertical="top"/>
    </xf>
    <xf numFmtId="0" fontId="5" fillId="0" borderId="18" xfId="0" applyFont="1" applyBorder="1" applyAlignment="1" applyProtection="1">
      <alignment vertical="center" wrapText="1"/>
    </xf>
    <xf numFmtId="166" fontId="5" fillId="3" borderId="18" xfId="1" applyNumberFormat="1" applyFont="1" applyFill="1" applyBorder="1" applyAlignment="1">
      <alignment vertical="center"/>
    </xf>
    <xf numFmtId="166" fontId="5" fillId="3" borderId="18" xfId="1" applyNumberFormat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vertical="top" wrapText="1"/>
    </xf>
    <xf numFmtId="0" fontId="5" fillId="4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12" fillId="0" borderId="18" xfId="0" applyFont="1" applyFill="1" applyBorder="1" applyAlignment="1" applyProtection="1">
      <alignment vertical="center" wrapText="1"/>
    </xf>
    <xf numFmtId="0" fontId="5" fillId="0" borderId="18" xfId="1" applyFont="1" applyFill="1" applyBorder="1" applyAlignment="1">
      <alignment vertical="top" wrapText="1"/>
    </xf>
    <xf numFmtId="0" fontId="5" fillId="0" borderId="18" xfId="1" applyFont="1" applyFill="1" applyBorder="1" applyAlignment="1">
      <alignment vertical="center"/>
    </xf>
    <xf numFmtId="0" fontId="12" fillId="0" borderId="18" xfId="1" applyFont="1" applyFill="1" applyBorder="1" applyAlignment="1">
      <alignment vertical="top" wrapText="1"/>
    </xf>
    <xf numFmtId="166" fontId="12" fillId="0" borderId="18" xfId="1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Alignment="1" applyProtection="1"/>
    <xf numFmtId="0" fontId="12" fillId="0" borderId="0" xfId="0" applyFont="1" applyBorder="1" applyAlignment="1" applyProtection="1">
      <alignment vertical="center" wrapText="1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/>
    <xf numFmtId="0" fontId="4" fillId="0" borderId="19" xfId="0" quotePrefix="1" applyFont="1" applyBorder="1" applyProtection="1"/>
    <xf numFmtId="0" fontId="3" fillId="0" borderId="19" xfId="0" applyFont="1" applyBorder="1" applyProtection="1"/>
    <xf numFmtId="0" fontId="3" fillId="0" borderId="19" xfId="0" quotePrefix="1" applyFont="1" applyBorder="1" applyProtection="1"/>
    <xf numFmtId="0" fontId="2" fillId="0" borderId="19" xfId="0" applyFont="1" applyBorder="1" applyProtection="1"/>
    <xf numFmtId="0" fontId="23" fillId="0" borderId="0" xfId="0" applyFont="1" applyBorder="1" applyAlignment="1" applyProtection="1">
      <alignment vertical="center" wrapText="1"/>
    </xf>
    <xf numFmtId="0" fontId="5" fillId="0" borderId="20" xfId="0" applyFont="1" applyBorder="1" applyAlignme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26" fillId="0" borderId="0" xfId="1" applyFont="1" applyBorder="1" applyAlignment="1">
      <alignment vertical="top"/>
    </xf>
    <xf numFmtId="0" fontId="26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vertical="top" wrapText="1"/>
    </xf>
    <xf numFmtId="0" fontId="5" fillId="0" borderId="0" xfId="1" applyFont="1" applyBorder="1" applyAlignment="1">
      <alignment vertical="center" wrapText="1"/>
    </xf>
    <xf numFmtId="0" fontId="23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7" fillId="0" borderId="0" xfId="1" applyFont="1" applyFill="1" applyBorder="1" applyAlignment="1">
      <alignment vertical="top" wrapText="1"/>
    </xf>
    <xf numFmtId="0" fontId="28" fillId="0" borderId="0" xfId="1" applyFont="1" applyFill="1" applyBorder="1" applyAlignment="1">
      <alignment vertical="top" wrapText="1"/>
    </xf>
    <xf numFmtId="0" fontId="29" fillId="0" borderId="0" xfId="1" applyFont="1" applyFill="1" applyBorder="1" applyAlignment="1">
      <alignment vertical="top" wrapText="1"/>
    </xf>
    <xf numFmtId="0" fontId="30" fillId="0" borderId="0" xfId="1" applyFont="1" applyFill="1" applyBorder="1" applyAlignment="1">
      <alignment vertical="top" wrapText="1"/>
    </xf>
    <xf numFmtId="0" fontId="12" fillId="0" borderId="0" xfId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Protection="1"/>
    <xf numFmtId="0" fontId="31" fillId="0" borderId="0" xfId="4" applyFont="1" applyAlignment="1">
      <alignment vertical="center"/>
    </xf>
    <xf numFmtId="0" fontId="21" fillId="0" borderId="0" xfId="0" applyFont="1" applyProtection="1"/>
    <xf numFmtId="0" fontId="32" fillId="0" borderId="20" xfId="0" applyFont="1" applyBorder="1" applyAlignment="1" applyProtection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33" fillId="0" borderId="20" xfId="1" applyNumberFormat="1" applyFont="1" applyBorder="1" applyAlignment="1">
      <alignment horizontal="left" vertical="center" wrapText="1"/>
    </xf>
    <xf numFmtId="0" fontId="33" fillId="0" borderId="0" xfId="1" applyFont="1" applyAlignment="1">
      <alignment horizontal="center" vertical="center" wrapText="1"/>
    </xf>
    <xf numFmtId="0" fontId="33" fillId="0" borderId="20" xfId="1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/>
    </xf>
    <xf numFmtId="0" fontId="21" fillId="0" borderId="21" xfId="0" applyFont="1" applyBorder="1" applyProtection="1"/>
    <xf numFmtId="0" fontId="21" fillId="0" borderId="22" xfId="0" applyFont="1" applyBorder="1" applyProtection="1"/>
    <xf numFmtId="0" fontId="21" fillId="0" borderId="21" xfId="0" applyFont="1" applyBorder="1" applyAlignment="1" applyProtection="1">
      <alignment horizontal="center"/>
    </xf>
    <xf numFmtId="0" fontId="0" fillId="0" borderId="20" xfId="0" applyBorder="1" applyProtection="1"/>
    <xf numFmtId="0" fontId="34" fillId="0" borderId="20" xfId="0" applyFont="1" applyBorder="1" applyProtection="1"/>
    <xf numFmtId="0" fontId="21" fillId="0" borderId="20" xfId="0" applyFont="1" applyBorder="1" applyProtection="1"/>
    <xf numFmtId="0" fontId="21" fillId="5" borderId="23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4" fontId="21" fillId="0" borderId="0" xfId="0" applyNumberFormat="1" applyFont="1" applyAlignment="1" applyProtection="1">
      <alignment horizontal="center"/>
    </xf>
    <xf numFmtId="0" fontId="35" fillId="0" borderId="18" xfId="0" applyFont="1" applyBorder="1" applyAlignment="1" applyProtection="1">
      <alignment horizontal="center" vertical="center"/>
    </xf>
    <xf numFmtId="0" fontId="36" fillId="0" borderId="18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/>
    </xf>
    <xf numFmtId="0" fontId="37" fillId="0" borderId="18" xfId="0" applyFont="1" applyBorder="1" applyAlignment="1" applyProtection="1">
      <alignment wrapText="1"/>
    </xf>
    <xf numFmtId="0" fontId="38" fillId="0" borderId="18" xfId="0" applyFont="1" applyBorder="1" applyProtection="1"/>
    <xf numFmtId="0" fontId="38" fillId="5" borderId="18" xfId="0" applyFont="1" applyFill="1" applyBorder="1" applyProtection="1"/>
    <xf numFmtId="0" fontId="37" fillId="5" borderId="18" xfId="0" applyFont="1" applyFill="1" applyBorder="1" applyAlignment="1" applyProtection="1">
      <alignment wrapText="1"/>
    </xf>
    <xf numFmtId="0" fontId="37" fillId="0" borderId="18" xfId="0" applyFont="1" applyBorder="1" applyAlignment="1" applyProtection="1">
      <alignment horizontal="justify" wrapText="1"/>
    </xf>
    <xf numFmtId="0" fontId="21" fillId="0" borderId="18" xfId="0" applyFont="1" applyBorder="1" applyAlignment="1" applyProtection="1">
      <alignment wrapText="1"/>
    </xf>
    <xf numFmtId="0" fontId="0" fillId="0" borderId="18" xfId="0" applyBorder="1" applyProtection="1"/>
    <xf numFmtId="0" fontId="39" fillId="0" borderId="0" xfId="1" applyFont="1" applyBorder="1" applyAlignment="1">
      <alignment horizontal="left" vertical="center" wrapText="1"/>
    </xf>
    <xf numFmtId="0" fontId="40" fillId="0" borderId="20" xfId="0" applyFont="1" applyBorder="1" applyProtection="1"/>
    <xf numFmtId="0" fontId="21" fillId="0" borderId="20" xfId="0" applyFont="1" applyBorder="1" applyAlignment="1" applyProtection="1">
      <alignment horizontal="center"/>
    </xf>
    <xf numFmtId="0" fontId="21" fillId="0" borderId="0" xfId="0" applyFont="1" applyBorder="1" applyProtection="1"/>
  </cellXfs>
  <cellStyles count="5">
    <cellStyle name="Įprastas" xfId="0" builtinId="0"/>
    <cellStyle name="Įprastas 5" xfId="4"/>
    <cellStyle name="Normal 3 7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tabSelected="1" defaultGridColor="0" colorId="9" zoomScaleNormal="100" workbookViewId="0">
      <selection activeCell="G11" sqref="G11:K11"/>
    </sheetView>
  </sheetViews>
  <sheetFormatPr defaultRowHeight="12.75" customHeight="1"/>
  <cols>
    <col min="1" max="4" width="2" style="135" customWidth="1"/>
    <col min="5" max="5" width="2.140625" style="135" customWidth="1"/>
    <col min="6" max="6" width="3.5703125" style="16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8" t="s">
        <v>6</v>
      </c>
      <c r="H6" s="209"/>
      <c r="I6" s="209"/>
      <c r="J6" s="209"/>
      <c r="K6" s="20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5" t="s">
        <v>7</v>
      </c>
      <c r="B7" s="211"/>
      <c r="C7" s="211"/>
      <c r="D7" s="211"/>
      <c r="E7" s="211"/>
      <c r="F7" s="212"/>
      <c r="G7" s="211"/>
      <c r="H7" s="211"/>
      <c r="I7" s="211"/>
      <c r="J7" s="211"/>
      <c r="K7" s="211"/>
      <c r="L7" s="21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4" t="s">
        <v>8</v>
      </c>
      <c r="H8" s="184"/>
      <c r="I8" s="184"/>
      <c r="J8" s="184"/>
      <c r="K8" s="184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00" t="s">
        <v>12</v>
      </c>
      <c r="H11" s="200"/>
      <c r="I11" s="200"/>
      <c r="J11" s="200"/>
      <c r="K11" s="20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181" t="s">
        <v>13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H14" s="163" t="s">
        <v>189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182" t="s">
        <v>193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00" t="s">
        <v>14</v>
      </c>
      <c r="H16" s="200"/>
      <c r="I16" s="200"/>
      <c r="J16" s="200"/>
      <c r="K16" s="20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210" t="s">
        <v>187</v>
      </c>
      <c r="H17" s="210"/>
      <c r="I17" s="210"/>
      <c r="J17" s="210"/>
      <c r="K17" s="210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207" t="s">
        <v>15</v>
      </c>
      <c r="I18" s="20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199" t="s">
        <v>190</v>
      </c>
      <c r="D22" s="199"/>
      <c r="E22" s="199"/>
      <c r="F22" s="199"/>
      <c r="G22" s="199"/>
      <c r="H22" s="199"/>
      <c r="I22" s="199"/>
      <c r="J22" s="19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62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204" t="s">
        <v>24</v>
      </c>
      <c r="H25" s="204"/>
      <c r="I25" s="36"/>
      <c r="J25" s="37"/>
      <c r="K25" s="24"/>
      <c r="L25" s="28" t="s">
        <v>25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205" t="s">
        <v>30</v>
      </c>
      <c r="J27" s="206"/>
      <c r="K27" s="189" t="s">
        <v>31</v>
      </c>
      <c r="L27" s="187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4" t="s">
        <v>33</v>
      </c>
      <c r="J28" s="45" t="s">
        <v>34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01" t="s">
        <v>35</v>
      </c>
      <c r="B29" s="202"/>
      <c r="C29" s="202"/>
      <c r="D29" s="202"/>
      <c r="E29" s="202"/>
      <c r="F29" s="203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1700</v>
      </c>
      <c r="J30" s="57">
        <f>SUM(J31+J41+J64+J85+J93+J109+J132+J148+J157)</f>
        <v>1700</v>
      </c>
      <c r="K30" s="58">
        <f>SUM(K31+K41+K64+K85+K93+K109+K132+K148+K157)</f>
        <v>1698</v>
      </c>
      <c r="L30" s="57">
        <f>SUM(L31+L41+L64+L85+L93+L109+L132+L148+L157)</f>
        <v>1698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hidden="1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t="shared" ref="I41:L43" si="2">I42</f>
        <v>1700</v>
      </c>
      <c r="J41" s="78">
        <f t="shared" si="2"/>
        <v>1700</v>
      </c>
      <c r="K41" s="77">
        <f t="shared" si="2"/>
        <v>1698</v>
      </c>
      <c r="L41" s="77">
        <f t="shared" si="2"/>
        <v>1698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1700</v>
      </c>
      <c r="J42" s="58">
        <f t="shared" si="2"/>
        <v>1700</v>
      </c>
      <c r="K42" s="57">
        <f t="shared" si="2"/>
        <v>1698</v>
      </c>
      <c r="L42" s="58">
        <f t="shared" si="2"/>
        <v>1698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1700</v>
      </c>
      <c r="J43" s="58">
        <f t="shared" si="2"/>
        <v>1700</v>
      </c>
      <c r="K43" s="66">
        <f t="shared" si="2"/>
        <v>1698</v>
      </c>
      <c r="L43" s="66">
        <f t="shared" si="2"/>
        <v>1698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1700</v>
      </c>
      <c r="J44" s="86">
        <f>SUM(J45:J63)-J54</f>
        <v>1700</v>
      </c>
      <c r="K44" s="86">
        <f>SUM(K45:K63)-K54</f>
        <v>1698</v>
      </c>
      <c r="L44" s="87">
        <f>SUM(L45:L63)-L54</f>
        <v>1698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172">
        <v>1</v>
      </c>
      <c r="B54" s="173"/>
      <c r="C54" s="173"/>
      <c r="D54" s="173"/>
      <c r="E54" s="173"/>
      <c r="F54" s="17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1700</v>
      </c>
      <c r="J63" s="73">
        <v>1700</v>
      </c>
      <c r="K63" s="73">
        <v>1698</v>
      </c>
      <c r="L63" s="73">
        <v>1698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178">
        <v>1</v>
      </c>
      <c r="B90" s="179"/>
      <c r="C90" s="179"/>
      <c r="D90" s="179"/>
      <c r="E90" s="179"/>
      <c r="F90" s="180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172">
        <v>1</v>
      </c>
      <c r="B131" s="173"/>
      <c r="C131" s="173"/>
      <c r="D131" s="173"/>
      <c r="E131" s="173"/>
      <c r="F131" s="17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172">
        <v>1</v>
      </c>
      <c r="B171" s="173"/>
      <c r="C171" s="173"/>
      <c r="D171" s="173"/>
      <c r="E171" s="173"/>
      <c r="F171" s="17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172">
        <v>1</v>
      </c>
      <c r="B208" s="173"/>
      <c r="C208" s="173"/>
      <c r="D208" s="173"/>
      <c r="E208" s="173"/>
      <c r="F208" s="17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172">
        <v>1</v>
      </c>
      <c r="B247" s="173"/>
      <c r="C247" s="173"/>
      <c r="D247" s="173"/>
      <c r="E247" s="173"/>
      <c r="F247" s="17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172">
        <v>1</v>
      </c>
      <c r="B288" s="173"/>
      <c r="C288" s="173"/>
      <c r="D288" s="173"/>
      <c r="E288" s="173"/>
      <c r="F288" s="17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172">
        <v>1</v>
      </c>
      <c r="B330" s="173"/>
      <c r="C330" s="173"/>
      <c r="D330" s="173"/>
      <c r="E330" s="173"/>
      <c r="F330" s="17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1700</v>
      </c>
      <c r="J344" s="119">
        <f>SUM(J30+J174)</f>
        <v>1700</v>
      </c>
      <c r="K344" s="119">
        <f>SUM(K30+K174)</f>
        <v>1698</v>
      </c>
      <c r="L344" s="120">
        <f>SUM(L30+L174)</f>
        <v>1698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64" t="s">
        <v>191</v>
      </c>
      <c r="H347" s="151"/>
      <c r="I347" s="152"/>
      <c r="J347" s="152"/>
      <c r="K347" s="153" t="s">
        <v>192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6" t="s">
        <v>181</v>
      </c>
      <c r="E348" s="176"/>
      <c r="F348" s="176"/>
      <c r="G348" s="176"/>
      <c r="H348" s="156"/>
      <c r="I348" s="155" t="s">
        <v>182</v>
      </c>
      <c r="J348" s="10"/>
      <c r="K348" s="175" t="s">
        <v>183</v>
      </c>
      <c r="L348" s="17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2"/>
      <c r="C350" s="152"/>
      <c r="D350" s="153"/>
      <c r="E350" s="153"/>
      <c r="F350" s="158"/>
      <c r="G350" s="153" t="s">
        <v>184</v>
      </c>
      <c r="H350" s="152"/>
      <c r="I350" s="159"/>
      <c r="J350" s="152"/>
      <c r="K350" s="160" t="s">
        <v>185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1:27" s="6" customFormat="1" ht="11.25" customHeight="1">
      <c r="B351" s="10"/>
      <c r="C351" s="10"/>
      <c r="D351" s="176" t="s">
        <v>186</v>
      </c>
      <c r="E351" s="177"/>
      <c r="F351" s="177"/>
      <c r="G351" s="177"/>
      <c r="H351" s="161"/>
      <c r="I351" s="155" t="s">
        <v>182</v>
      </c>
      <c r="J351" s="10"/>
      <c r="K351" s="175" t="s">
        <v>183</v>
      </c>
      <c r="L351" s="17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G6:K6"/>
    <mergeCell ref="G17:K17"/>
    <mergeCell ref="A7:L7"/>
    <mergeCell ref="C22:J22"/>
    <mergeCell ref="A330:F330"/>
    <mergeCell ref="A171:F171"/>
    <mergeCell ref="G11:K11"/>
    <mergeCell ref="A29:F29"/>
    <mergeCell ref="G16:K16"/>
    <mergeCell ref="G25:H25"/>
    <mergeCell ref="I27:J27"/>
    <mergeCell ref="H18:I18"/>
    <mergeCell ref="L27:L28"/>
    <mergeCell ref="K27:K28"/>
    <mergeCell ref="A27:F28"/>
    <mergeCell ref="G27:G28"/>
    <mergeCell ref="H27:H28"/>
    <mergeCell ref="B13:L13"/>
    <mergeCell ref="G15:K15"/>
    <mergeCell ref="G8:K8"/>
    <mergeCell ref="A9:L9"/>
    <mergeCell ref="G10:K10"/>
    <mergeCell ref="A54:F54"/>
    <mergeCell ref="K351:L351"/>
    <mergeCell ref="D351:G351"/>
    <mergeCell ref="K348:L348"/>
    <mergeCell ref="A90:F90"/>
    <mergeCell ref="A208:F208"/>
    <mergeCell ref="A247:F247"/>
    <mergeCell ref="A288:F288"/>
    <mergeCell ref="A131:F131"/>
    <mergeCell ref="D348:G348"/>
  </mergeCells>
  <pageMargins left="0.54166668653488159" right="0.1145833358168602" top="0.46875" bottom="0.3854166567325592" header="3.125E-2" footer="3.125E-2"/>
  <pageSetup paperSize="9" scale="92" fitToHeight="0" orientation="portrait" useFirstPageNumber="1" verticalDpi="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>
      <selection activeCell="A7" sqref="A7:L7"/>
    </sheetView>
  </sheetViews>
  <sheetFormatPr defaultRowHeight="12.75"/>
  <cols>
    <col min="1" max="4" width="2" style="135" customWidth="1"/>
    <col min="5" max="5" width="2.140625" style="135" customWidth="1"/>
    <col min="6" max="6" width="3.5703125" style="167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8" t="s">
        <v>6</v>
      </c>
      <c r="H6" s="209"/>
      <c r="I6" s="209"/>
      <c r="J6" s="209"/>
      <c r="K6" s="20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5" t="s">
        <v>7</v>
      </c>
      <c r="B7" s="211"/>
      <c r="C7" s="211"/>
      <c r="D7" s="211"/>
      <c r="E7" s="211"/>
      <c r="F7" s="212"/>
      <c r="G7" s="211"/>
      <c r="H7" s="211"/>
      <c r="I7" s="211"/>
      <c r="J7" s="211"/>
      <c r="K7" s="211"/>
      <c r="L7" s="21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68"/>
      <c r="B8" s="169"/>
      <c r="C8" s="169"/>
      <c r="D8" s="169"/>
      <c r="E8" s="169"/>
      <c r="F8" s="170"/>
      <c r="G8" s="184" t="s">
        <v>8</v>
      </c>
      <c r="H8" s="184"/>
      <c r="I8" s="184"/>
      <c r="J8" s="184"/>
      <c r="K8" s="184"/>
      <c r="L8" s="169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00" t="s">
        <v>12</v>
      </c>
      <c r="H11" s="200"/>
      <c r="I11" s="200"/>
      <c r="J11" s="200"/>
      <c r="K11" s="20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181" t="s">
        <v>13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H14" s="135" t="s">
        <v>194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183" t="s">
        <v>195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00" t="s">
        <v>14</v>
      </c>
      <c r="H16" s="200"/>
      <c r="I16" s="200"/>
      <c r="J16" s="200"/>
      <c r="K16" s="20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213" t="s">
        <v>187</v>
      </c>
      <c r="H17" s="213"/>
      <c r="I17" s="213"/>
      <c r="J17" s="213"/>
      <c r="K17" s="213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207" t="s">
        <v>15</v>
      </c>
      <c r="I18" s="20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214" t="s">
        <v>196</v>
      </c>
      <c r="D22" s="214"/>
      <c r="E22" s="214"/>
      <c r="F22" s="214"/>
      <c r="G22" s="214"/>
      <c r="H22" s="214"/>
      <c r="I22" s="214"/>
      <c r="J22" s="214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9"/>
      <c r="I23" s="1"/>
      <c r="J23" s="165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204" t="s">
        <v>24</v>
      </c>
      <c r="H25" s="204"/>
      <c r="I25" s="36"/>
      <c r="J25" s="37"/>
      <c r="K25" s="24"/>
      <c r="L25" s="28" t="s">
        <v>25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205" t="s">
        <v>30</v>
      </c>
      <c r="J27" s="206"/>
      <c r="K27" s="189" t="s">
        <v>31</v>
      </c>
      <c r="L27" s="187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4" t="s">
        <v>33</v>
      </c>
      <c r="J28" s="45" t="s">
        <v>34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01" t="s">
        <v>35</v>
      </c>
      <c r="B29" s="202"/>
      <c r="C29" s="202"/>
      <c r="D29" s="202"/>
      <c r="E29" s="202"/>
      <c r="F29" s="203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581900</v>
      </c>
      <c r="J30" s="57">
        <f>SUM(J31+J41+J64+J85+J93+J109+J132+J148+J157)</f>
        <v>269100</v>
      </c>
      <c r="K30" s="58">
        <f>SUM(K31+K41+K64+K85+K93+K109+K132+K148+K157)</f>
        <v>236217.81000000003</v>
      </c>
      <c r="L30" s="57">
        <f>SUM(L31+L41+L64+L85+L93+L109+L132+L148+L157)</f>
        <v>236217.81000000003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526600</v>
      </c>
      <c r="J31" s="57">
        <f>SUM(J32+J37)</f>
        <v>238600</v>
      </c>
      <c r="K31" s="65">
        <f>SUM(K32+K37)</f>
        <v>216858.80000000002</v>
      </c>
      <c r="L31" s="66">
        <f>SUM(L32+L37)</f>
        <v>216858.80000000002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t="shared" ref="I32:L33" si="0">SUM(I33)</f>
        <v>519000</v>
      </c>
      <c r="J32" s="57">
        <f t="shared" si="0"/>
        <v>235000</v>
      </c>
      <c r="K32" s="58">
        <f t="shared" si="0"/>
        <v>213712.01</v>
      </c>
      <c r="L32" s="57">
        <f t="shared" si="0"/>
        <v>213712.01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519000</v>
      </c>
      <c r="J33" s="57">
        <f t="shared" si="0"/>
        <v>235000</v>
      </c>
      <c r="K33" s="58">
        <f t="shared" si="0"/>
        <v>213712.01</v>
      </c>
      <c r="L33" s="57">
        <f t="shared" si="0"/>
        <v>213712.01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519000</v>
      </c>
      <c r="J34" s="57">
        <f>SUM(J35:J36)</f>
        <v>235000</v>
      </c>
      <c r="K34" s="58">
        <f>SUM(K35:K36)</f>
        <v>213712.01</v>
      </c>
      <c r="L34" s="57">
        <f>SUM(L35:L36)</f>
        <v>213712.01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>
        <v>519000</v>
      </c>
      <c r="J35" s="73">
        <v>235000</v>
      </c>
      <c r="K35" s="73">
        <v>213712.01</v>
      </c>
      <c r="L35" s="73">
        <v>213712.01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t="shared" ref="I37:L39" si="1">I38</f>
        <v>7600</v>
      </c>
      <c r="J37" s="57">
        <f t="shared" si="1"/>
        <v>3600</v>
      </c>
      <c r="K37" s="58">
        <f t="shared" si="1"/>
        <v>3146.79</v>
      </c>
      <c r="L37" s="57">
        <f t="shared" si="1"/>
        <v>3146.79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7600</v>
      </c>
      <c r="J38" s="57">
        <f t="shared" si="1"/>
        <v>3600</v>
      </c>
      <c r="K38" s="57">
        <f t="shared" si="1"/>
        <v>3146.79</v>
      </c>
      <c r="L38" s="57">
        <f t="shared" si="1"/>
        <v>3146.79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7600</v>
      </c>
      <c r="J39" s="57">
        <f t="shared" si="1"/>
        <v>3600</v>
      </c>
      <c r="K39" s="57">
        <f t="shared" si="1"/>
        <v>3146.79</v>
      </c>
      <c r="L39" s="57">
        <f t="shared" si="1"/>
        <v>3146.79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>
        <v>7600</v>
      </c>
      <c r="J40" s="73">
        <v>3600</v>
      </c>
      <c r="K40" s="73">
        <v>3146.79</v>
      </c>
      <c r="L40" s="73">
        <v>3146.79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t="shared" ref="I41:L43" si="2">I42</f>
        <v>54300</v>
      </c>
      <c r="J41" s="78">
        <f t="shared" si="2"/>
        <v>29900</v>
      </c>
      <c r="K41" s="77">
        <f t="shared" si="2"/>
        <v>19359.010000000002</v>
      </c>
      <c r="L41" s="77">
        <f t="shared" si="2"/>
        <v>19359.010000000002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54300</v>
      </c>
      <c r="J42" s="58">
        <f t="shared" si="2"/>
        <v>29900</v>
      </c>
      <c r="K42" s="57">
        <f t="shared" si="2"/>
        <v>19359.010000000002</v>
      </c>
      <c r="L42" s="58">
        <f t="shared" si="2"/>
        <v>19359.010000000002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54300</v>
      </c>
      <c r="J43" s="58">
        <f t="shared" si="2"/>
        <v>29900</v>
      </c>
      <c r="K43" s="66">
        <f t="shared" si="2"/>
        <v>19359.010000000002</v>
      </c>
      <c r="L43" s="66">
        <f t="shared" si="2"/>
        <v>19359.010000000002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54300</v>
      </c>
      <c r="J44" s="86">
        <f>SUM(J45:J63)-J54</f>
        <v>29900</v>
      </c>
      <c r="K44" s="86">
        <f>SUM(K45:K63)-K54</f>
        <v>19359.010000000002</v>
      </c>
      <c r="L44" s="87">
        <f>SUM(L45:L63)-L54</f>
        <v>19359.010000000002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>
        <v>1600</v>
      </c>
      <c r="J47" s="73">
        <v>800</v>
      </c>
      <c r="K47" s="73">
        <v>794.41</v>
      </c>
      <c r="L47" s="73">
        <v>794.41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>
        <v>4000</v>
      </c>
      <c r="J48" s="73">
        <v>2000</v>
      </c>
      <c r="K48" s="73">
        <v>541.66999999999996</v>
      </c>
      <c r="L48" s="73">
        <v>541.66999999999996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>
        <v>1000</v>
      </c>
      <c r="J53" s="73">
        <v>500</v>
      </c>
      <c r="K53" s="73">
        <v>5.36</v>
      </c>
      <c r="L53" s="73">
        <v>5.36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172">
        <v>1</v>
      </c>
      <c r="B54" s="173"/>
      <c r="C54" s="173"/>
      <c r="D54" s="173"/>
      <c r="E54" s="173"/>
      <c r="F54" s="17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>
        <v>1000</v>
      </c>
      <c r="J58" s="73">
        <v>600</v>
      </c>
      <c r="K58" s="73">
        <v>89</v>
      </c>
      <c r="L58" s="73">
        <v>89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>
        <v>37000</v>
      </c>
      <c r="J62" s="73">
        <v>21000</v>
      </c>
      <c r="K62" s="73">
        <v>12884.42</v>
      </c>
      <c r="L62" s="73">
        <v>12884.42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9700</v>
      </c>
      <c r="J63" s="73">
        <v>5000</v>
      </c>
      <c r="K63" s="73">
        <v>5044.1499999999996</v>
      </c>
      <c r="L63" s="73">
        <v>5044.1499999999996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178">
        <v>1</v>
      </c>
      <c r="B90" s="179"/>
      <c r="C90" s="179"/>
      <c r="D90" s="179"/>
      <c r="E90" s="179"/>
      <c r="F90" s="180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172">
        <v>1</v>
      </c>
      <c r="B131" s="173"/>
      <c r="C131" s="173"/>
      <c r="D131" s="173"/>
      <c r="E131" s="173"/>
      <c r="F131" s="174"/>
      <c r="G131" s="171">
        <v>2</v>
      </c>
      <c r="H131" s="171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1000</v>
      </c>
      <c r="J132" s="105">
        <f>SUM(J133+J138+J143)</f>
        <v>600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t="shared" ref="I143:L144" si="15">I144</f>
        <v>1000</v>
      </c>
      <c r="J143" s="105">
        <f t="shared" si="15"/>
        <v>600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1000</v>
      </c>
      <c r="J144" s="86">
        <f t="shared" si="15"/>
        <v>600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1000</v>
      </c>
      <c r="J145" s="105">
        <f>SUM(J146:J147)</f>
        <v>600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>
        <v>1000</v>
      </c>
      <c r="J146" s="122">
        <v>600</v>
      </c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172">
        <v>1</v>
      </c>
      <c r="B171" s="173"/>
      <c r="C171" s="173"/>
      <c r="D171" s="173"/>
      <c r="E171" s="173"/>
      <c r="F171" s="174"/>
      <c r="G171" s="171">
        <v>2</v>
      </c>
      <c r="H171" s="171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172">
        <v>1</v>
      </c>
      <c r="B208" s="173"/>
      <c r="C208" s="173"/>
      <c r="D208" s="173"/>
      <c r="E208" s="173"/>
      <c r="F208" s="174"/>
      <c r="G208" s="171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172">
        <v>1</v>
      </c>
      <c r="B247" s="173"/>
      <c r="C247" s="173"/>
      <c r="D247" s="173"/>
      <c r="E247" s="173"/>
      <c r="F247" s="17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172">
        <v>1</v>
      </c>
      <c r="B288" s="173"/>
      <c r="C288" s="173"/>
      <c r="D288" s="173"/>
      <c r="E288" s="173"/>
      <c r="F288" s="174"/>
      <c r="G288" s="171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172">
        <v>1</v>
      </c>
      <c r="B330" s="173"/>
      <c r="C330" s="173"/>
      <c r="D330" s="173"/>
      <c r="E330" s="173"/>
      <c r="F330" s="174"/>
      <c r="G330" s="171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581900</v>
      </c>
      <c r="J344" s="119">
        <f>SUM(J30+J174)</f>
        <v>269100</v>
      </c>
      <c r="K344" s="119">
        <f>SUM(K30+K174)</f>
        <v>236217.81000000003</v>
      </c>
      <c r="L344" s="120">
        <f>SUM(L30+L174)</f>
        <v>236217.81000000003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64" t="s">
        <v>191</v>
      </c>
      <c r="H347" s="151"/>
      <c r="I347" s="152"/>
      <c r="J347" s="152"/>
      <c r="K347" s="153" t="s">
        <v>192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6" t="s">
        <v>181</v>
      </c>
      <c r="E348" s="176"/>
      <c r="F348" s="176"/>
      <c r="G348" s="176"/>
      <c r="H348" s="156"/>
      <c r="I348" s="166" t="s">
        <v>182</v>
      </c>
      <c r="J348" s="10"/>
      <c r="K348" s="175" t="s">
        <v>183</v>
      </c>
      <c r="L348" s="17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2"/>
      <c r="C350" s="152"/>
      <c r="D350" s="153"/>
      <c r="E350" s="153"/>
      <c r="F350" s="158"/>
      <c r="G350" s="153" t="s">
        <v>184</v>
      </c>
      <c r="H350" s="152"/>
      <c r="I350" s="159"/>
      <c r="J350" s="152"/>
      <c r="K350" s="160" t="s">
        <v>185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1:27" s="6" customFormat="1" ht="11.25" customHeight="1">
      <c r="B351" s="10"/>
      <c r="C351" s="10"/>
      <c r="D351" s="176" t="s">
        <v>186</v>
      </c>
      <c r="E351" s="177"/>
      <c r="F351" s="177"/>
      <c r="G351" s="177"/>
      <c r="H351" s="161"/>
      <c r="I351" s="166" t="s">
        <v>182</v>
      </c>
      <c r="J351" s="10"/>
      <c r="K351" s="175" t="s">
        <v>183</v>
      </c>
      <c r="L351" s="17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15" sqref="G15:K15"/>
    </sheetView>
  </sheetViews>
  <sheetFormatPr defaultRowHeight="12.75"/>
  <cols>
    <col min="1" max="4" width="2" style="135" customWidth="1"/>
    <col min="5" max="5" width="2.140625" style="135" customWidth="1"/>
    <col min="6" max="6" width="3.5703125" style="167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8" t="s">
        <v>6</v>
      </c>
      <c r="H6" s="209"/>
      <c r="I6" s="209"/>
      <c r="J6" s="209"/>
      <c r="K6" s="20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5" t="s">
        <v>7</v>
      </c>
      <c r="B7" s="211"/>
      <c r="C7" s="211"/>
      <c r="D7" s="211"/>
      <c r="E7" s="211"/>
      <c r="F7" s="212"/>
      <c r="G7" s="211"/>
      <c r="H7" s="211"/>
      <c r="I7" s="211"/>
      <c r="J7" s="211"/>
      <c r="K7" s="211"/>
      <c r="L7" s="21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68"/>
      <c r="B8" s="169"/>
      <c r="C8" s="169"/>
      <c r="D8" s="169"/>
      <c r="E8" s="169"/>
      <c r="F8" s="170"/>
      <c r="G8" s="184" t="s">
        <v>8</v>
      </c>
      <c r="H8" s="184"/>
      <c r="I8" s="184"/>
      <c r="J8" s="184"/>
      <c r="K8" s="184"/>
      <c r="L8" s="169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00" t="s">
        <v>12</v>
      </c>
      <c r="H11" s="200"/>
      <c r="I11" s="200"/>
      <c r="J11" s="200"/>
      <c r="K11" s="20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181" t="s">
        <v>13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H14" s="135" t="s">
        <v>197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183" t="s">
        <v>195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00" t="s">
        <v>14</v>
      </c>
      <c r="H16" s="200"/>
      <c r="I16" s="200"/>
      <c r="J16" s="200"/>
      <c r="K16" s="20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213" t="s">
        <v>187</v>
      </c>
      <c r="H17" s="213"/>
      <c r="I17" s="213"/>
      <c r="J17" s="213"/>
      <c r="K17" s="213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207" t="s">
        <v>15</v>
      </c>
      <c r="I18" s="20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215" t="s">
        <v>198</v>
      </c>
      <c r="D22" s="215"/>
      <c r="E22" s="215"/>
      <c r="F22" s="215"/>
      <c r="G22" s="215"/>
      <c r="H22" s="215"/>
      <c r="I22" s="215"/>
      <c r="J22" s="215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9"/>
      <c r="I23" s="1"/>
      <c r="J23" s="165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204" t="s">
        <v>24</v>
      </c>
      <c r="H25" s="204"/>
      <c r="I25" s="36"/>
      <c r="J25" s="37"/>
      <c r="K25" s="24"/>
      <c r="L25" s="28" t="s">
        <v>199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205" t="s">
        <v>30</v>
      </c>
      <c r="J27" s="206"/>
      <c r="K27" s="189" t="s">
        <v>31</v>
      </c>
      <c r="L27" s="187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4" t="s">
        <v>33</v>
      </c>
      <c r="J28" s="45" t="s">
        <v>34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01" t="s">
        <v>35</v>
      </c>
      <c r="B29" s="202"/>
      <c r="C29" s="202"/>
      <c r="D29" s="202"/>
      <c r="E29" s="202"/>
      <c r="F29" s="203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38000</v>
      </c>
      <c r="J30" s="57">
        <f>SUM(J31+J41+J64+J85+J93+J109+J132+J148+J157)</f>
        <v>17000</v>
      </c>
      <c r="K30" s="58">
        <f>SUM(K31+K41+K64+K85+K93+K109+K132+K148+K157)</f>
        <v>6894.78</v>
      </c>
      <c r="L30" s="57">
        <f>SUM(L31+L41+L64+L85+L93+L109+L132+L148+L157)</f>
        <v>6894.78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hidden="1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hidden="1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t="shared" ref="I41:L43" si="2">I42</f>
        <v>38000</v>
      </c>
      <c r="J41" s="78">
        <f t="shared" si="2"/>
        <v>17000</v>
      </c>
      <c r="K41" s="77">
        <f t="shared" si="2"/>
        <v>6894.78</v>
      </c>
      <c r="L41" s="77">
        <f t="shared" si="2"/>
        <v>6894.78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38000</v>
      </c>
      <c r="J42" s="58">
        <f t="shared" si="2"/>
        <v>17000</v>
      </c>
      <c r="K42" s="57">
        <f t="shared" si="2"/>
        <v>6894.78</v>
      </c>
      <c r="L42" s="58">
        <f t="shared" si="2"/>
        <v>6894.78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38000</v>
      </c>
      <c r="J43" s="58">
        <f t="shared" si="2"/>
        <v>17000</v>
      </c>
      <c r="K43" s="66">
        <f t="shared" si="2"/>
        <v>6894.78</v>
      </c>
      <c r="L43" s="66">
        <f t="shared" si="2"/>
        <v>6894.78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38000</v>
      </c>
      <c r="J44" s="86">
        <f>SUM(J45:J63)-J54</f>
        <v>17000</v>
      </c>
      <c r="K44" s="86">
        <f>SUM(K45:K63)-K54</f>
        <v>6894.78</v>
      </c>
      <c r="L44" s="87">
        <f>SUM(L45:L63)-L54</f>
        <v>6894.78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172">
        <v>1</v>
      </c>
      <c r="B54" s="173"/>
      <c r="C54" s="173"/>
      <c r="D54" s="173"/>
      <c r="E54" s="173"/>
      <c r="F54" s="17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38000</v>
      </c>
      <c r="J63" s="73">
        <v>17000</v>
      </c>
      <c r="K63" s="73">
        <v>6894.78</v>
      </c>
      <c r="L63" s="73">
        <v>6894.78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178">
        <v>1</v>
      </c>
      <c r="B90" s="179"/>
      <c r="C90" s="179"/>
      <c r="D90" s="179"/>
      <c r="E90" s="179"/>
      <c r="F90" s="180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172">
        <v>1</v>
      </c>
      <c r="B131" s="173"/>
      <c r="C131" s="173"/>
      <c r="D131" s="173"/>
      <c r="E131" s="173"/>
      <c r="F131" s="174"/>
      <c r="G131" s="171">
        <v>2</v>
      </c>
      <c r="H131" s="171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172">
        <v>1</v>
      </c>
      <c r="B171" s="173"/>
      <c r="C171" s="173"/>
      <c r="D171" s="173"/>
      <c r="E171" s="173"/>
      <c r="F171" s="174"/>
      <c r="G171" s="171">
        <v>2</v>
      </c>
      <c r="H171" s="171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172">
        <v>1</v>
      </c>
      <c r="B208" s="173"/>
      <c r="C208" s="173"/>
      <c r="D208" s="173"/>
      <c r="E208" s="173"/>
      <c r="F208" s="174"/>
      <c r="G208" s="171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172">
        <v>1</v>
      </c>
      <c r="B247" s="173"/>
      <c r="C247" s="173"/>
      <c r="D247" s="173"/>
      <c r="E247" s="173"/>
      <c r="F247" s="17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172">
        <v>1</v>
      </c>
      <c r="B288" s="173"/>
      <c r="C288" s="173"/>
      <c r="D288" s="173"/>
      <c r="E288" s="173"/>
      <c r="F288" s="174"/>
      <c r="G288" s="171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172">
        <v>1</v>
      </c>
      <c r="B330" s="173"/>
      <c r="C330" s="173"/>
      <c r="D330" s="173"/>
      <c r="E330" s="173"/>
      <c r="F330" s="174"/>
      <c r="G330" s="171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38000</v>
      </c>
      <c r="J344" s="119">
        <f>SUM(J30+J174)</f>
        <v>17000</v>
      </c>
      <c r="K344" s="119">
        <f>SUM(K30+K174)</f>
        <v>6894.78</v>
      </c>
      <c r="L344" s="120">
        <f>SUM(L30+L174)</f>
        <v>6894.78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64" t="s">
        <v>191</v>
      </c>
      <c r="H347" s="151"/>
      <c r="I347" s="152"/>
      <c r="J347" s="152"/>
      <c r="K347" s="153" t="s">
        <v>192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6" t="s">
        <v>181</v>
      </c>
      <c r="E348" s="176"/>
      <c r="F348" s="176"/>
      <c r="G348" s="176"/>
      <c r="H348" s="156"/>
      <c r="I348" s="166" t="s">
        <v>182</v>
      </c>
      <c r="J348" s="10"/>
      <c r="K348" s="175" t="s">
        <v>183</v>
      </c>
      <c r="L348" s="17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2"/>
      <c r="C350" s="152"/>
      <c r="D350" s="153"/>
      <c r="E350" s="153"/>
      <c r="F350" s="158"/>
      <c r="G350" s="153" t="s">
        <v>184</v>
      </c>
      <c r="H350" s="152"/>
      <c r="I350" s="159"/>
      <c r="J350" s="152"/>
      <c r="K350" s="160" t="s">
        <v>185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1:27" s="6" customFormat="1" ht="11.25" customHeight="1">
      <c r="B351" s="10"/>
      <c r="C351" s="10"/>
      <c r="D351" s="176" t="s">
        <v>186</v>
      </c>
      <c r="E351" s="177"/>
      <c r="F351" s="177"/>
      <c r="G351" s="177"/>
      <c r="H351" s="161"/>
      <c r="I351" s="166" t="s">
        <v>182</v>
      </c>
      <c r="J351" s="10"/>
      <c r="K351" s="175" t="s">
        <v>183</v>
      </c>
      <c r="L351" s="17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6" sqref="G6:K6"/>
    </sheetView>
  </sheetViews>
  <sheetFormatPr defaultRowHeight="12.75"/>
  <cols>
    <col min="1" max="4" width="2" style="135" customWidth="1"/>
    <col min="5" max="5" width="2.140625" style="135" customWidth="1"/>
    <col min="6" max="6" width="3.5703125" style="167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8" t="s">
        <v>6</v>
      </c>
      <c r="H6" s="209"/>
      <c r="I6" s="209"/>
      <c r="J6" s="209"/>
      <c r="K6" s="20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5" t="s">
        <v>7</v>
      </c>
      <c r="B7" s="211"/>
      <c r="C7" s="211"/>
      <c r="D7" s="211"/>
      <c r="E7" s="211"/>
      <c r="F7" s="212"/>
      <c r="G7" s="211"/>
      <c r="H7" s="211"/>
      <c r="I7" s="211"/>
      <c r="J7" s="211"/>
      <c r="K7" s="211"/>
      <c r="L7" s="21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68"/>
      <c r="B8" s="169"/>
      <c r="C8" s="169"/>
      <c r="D8" s="169"/>
      <c r="E8" s="169"/>
      <c r="F8" s="170"/>
      <c r="G8" s="184" t="s">
        <v>8</v>
      </c>
      <c r="H8" s="184"/>
      <c r="I8" s="184"/>
      <c r="J8" s="184"/>
      <c r="K8" s="184"/>
      <c r="L8" s="169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00" t="s">
        <v>12</v>
      </c>
      <c r="H11" s="200"/>
      <c r="I11" s="200"/>
      <c r="J11" s="200"/>
      <c r="K11" s="20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181" t="s">
        <v>13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H14" s="135" t="s">
        <v>200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183" t="s">
        <v>195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00" t="s">
        <v>14</v>
      </c>
      <c r="H16" s="200"/>
      <c r="I16" s="200"/>
      <c r="J16" s="200"/>
      <c r="K16" s="20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213" t="s">
        <v>187</v>
      </c>
      <c r="H17" s="213"/>
      <c r="I17" s="213"/>
      <c r="J17" s="213"/>
      <c r="K17" s="213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207" t="s">
        <v>15</v>
      </c>
      <c r="I18" s="20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214" t="s">
        <v>201</v>
      </c>
      <c r="D22" s="214"/>
      <c r="E22" s="214"/>
      <c r="F22" s="214"/>
      <c r="G22" s="214"/>
      <c r="H22" s="214"/>
      <c r="I22" s="214"/>
      <c r="J22" s="214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9"/>
      <c r="I23" s="1"/>
      <c r="J23" s="165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202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204" t="s">
        <v>24</v>
      </c>
      <c r="H25" s="204"/>
      <c r="I25" s="36"/>
      <c r="J25" s="37"/>
      <c r="K25" s="24"/>
      <c r="L25" s="28" t="s">
        <v>25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205" t="s">
        <v>30</v>
      </c>
      <c r="J27" s="206"/>
      <c r="K27" s="189" t="s">
        <v>31</v>
      </c>
      <c r="L27" s="187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4" t="s">
        <v>33</v>
      </c>
      <c r="J28" s="45" t="s">
        <v>34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01" t="s">
        <v>35</v>
      </c>
      <c r="B29" s="202"/>
      <c r="C29" s="202"/>
      <c r="D29" s="202"/>
      <c r="E29" s="202"/>
      <c r="F29" s="203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7000</v>
      </c>
      <c r="J30" s="57">
        <f>SUM(J31+J41+J64+J85+J93+J109+J132+J148+J157)</f>
        <v>1000</v>
      </c>
      <c r="K30" s="58">
        <f>SUM(K31+K41+K64+K85+K93+K109+K132+K148+K157)</f>
        <v>0</v>
      </c>
      <c r="L30" s="57">
        <f>SUM(L31+L41+L64+L85+L93+L109+L132+L148+L157)</f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1000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t="shared" ref="I32:L33" si="0">SUM(I33)</f>
        <v>1000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1000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1000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>
        <v>1000</v>
      </c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t="shared" ref="I41:L43" si="2">I42</f>
        <v>6000</v>
      </c>
      <c r="J41" s="78">
        <f t="shared" si="2"/>
        <v>1000</v>
      </c>
      <c r="K41" s="77">
        <f t="shared" si="2"/>
        <v>0</v>
      </c>
      <c r="L41" s="77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6000</v>
      </c>
      <c r="J42" s="58">
        <f t="shared" si="2"/>
        <v>1000</v>
      </c>
      <c r="K42" s="57">
        <f t="shared" si="2"/>
        <v>0</v>
      </c>
      <c r="L42" s="58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6000</v>
      </c>
      <c r="J43" s="58">
        <f t="shared" si="2"/>
        <v>1000</v>
      </c>
      <c r="K43" s="66">
        <f t="shared" si="2"/>
        <v>0</v>
      </c>
      <c r="L43" s="66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6000</v>
      </c>
      <c r="J44" s="86">
        <f>SUM(J45:J63)-J54</f>
        <v>1000</v>
      </c>
      <c r="K44" s="86">
        <f>SUM(K45:K63)-K54</f>
        <v>0</v>
      </c>
      <c r="L44" s="87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172">
        <v>1</v>
      </c>
      <c r="B54" s="173"/>
      <c r="C54" s="173"/>
      <c r="D54" s="173"/>
      <c r="E54" s="173"/>
      <c r="F54" s="17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>
        <v>1000</v>
      </c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5000</v>
      </c>
      <c r="J63" s="73">
        <v>1000</v>
      </c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178">
        <v>1</v>
      </c>
      <c r="B90" s="179"/>
      <c r="C90" s="179"/>
      <c r="D90" s="179"/>
      <c r="E90" s="179"/>
      <c r="F90" s="180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172">
        <v>1</v>
      </c>
      <c r="B131" s="173"/>
      <c r="C131" s="173"/>
      <c r="D131" s="173"/>
      <c r="E131" s="173"/>
      <c r="F131" s="174"/>
      <c r="G131" s="171">
        <v>2</v>
      </c>
      <c r="H131" s="171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172">
        <v>1</v>
      </c>
      <c r="B171" s="173"/>
      <c r="C171" s="173"/>
      <c r="D171" s="173"/>
      <c r="E171" s="173"/>
      <c r="F171" s="174"/>
      <c r="G171" s="171">
        <v>2</v>
      </c>
      <c r="H171" s="171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172">
        <v>1</v>
      </c>
      <c r="B208" s="173"/>
      <c r="C208" s="173"/>
      <c r="D208" s="173"/>
      <c r="E208" s="173"/>
      <c r="F208" s="174"/>
      <c r="G208" s="171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172">
        <v>1</v>
      </c>
      <c r="B247" s="173"/>
      <c r="C247" s="173"/>
      <c r="D247" s="173"/>
      <c r="E247" s="173"/>
      <c r="F247" s="17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172">
        <v>1</v>
      </c>
      <c r="B288" s="173"/>
      <c r="C288" s="173"/>
      <c r="D288" s="173"/>
      <c r="E288" s="173"/>
      <c r="F288" s="174"/>
      <c r="G288" s="171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172">
        <v>1</v>
      </c>
      <c r="B330" s="173"/>
      <c r="C330" s="173"/>
      <c r="D330" s="173"/>
      <c r="E330" s="173"/>
      <c r="F330" s="174"/>
      <c r="G330" s="171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7000</v>
      </c>
      <c r="J344" s="119">
        <f>SUM(J30+J174)</f>
        <v>1000</v>
      </c>
      <c r="K344" s="119">
        <f>SUM(K30+K174)</f>
        <v>0</v>
      </c>
      <c r="L344" s="120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64" t="s">
        <v>191</v>
      </c>
      <c r="H347" s="151"/>
      <c r="I347" s="152"/>
      <c r="J347" s="152"/>
      <c r="K347" s="153" t="s">
        <v>192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6" t="s">
        <v>181</v>
      </c>
      <c r="E348" s="176"/>
      <c r="F348" s="176"/>
      <c r="G348" s="176"/>
      <c r="H348" s="156"/>
      <c r="I348" s="166" t="s">
        <v>182</v>
      </c>
      <c r="J348" s="10"/>
      <c r="K348" s="175" t="s">
        <v>183</v>
      </c>
      <c r="L348" s="17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2"/>
      <c r="C350" s="152"/>
      <c r="D350" s="153"/>
      <c r="E350" s="153"/>
      <c r="F350" s="158"/>
      <c r="G350" s="153" t="s">
        <v>184</v>
      </c>
      <c r="H350" s="152"/>
      <c r="I350" s="159"/>
      <c r="J350" s="152"/>
      <c r="K350" s="160" t="s">
        <v>185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1:27" s="6" customFormat="1" ht="11.25" customHeight="1">
      <c r="B351" s="10"/>
      <c r="C351" s="10"/>
      <c r="D351" s="176" t="s">
        <v>186</v>
      </c>
      <c r="E351" s="177"/>
      <c r="F351" s="177"/>
      <c r="G351" s="177"/>
      <c r="H351" s="161"/>
      <c r="I351" s="166" t="s">
        <v>182</v>
      </c>
      <c r="J351" s="10"/>
      <c r="K351" s="175" t="s">
        <v>183</v>
      </c>
      <c r="L351" s="17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25" sqref="G25:H25"/>
    </sheetView>
  </sheetViews>
  <sheetFormatPr defaultRowHeight="12.75"/>
  <cols>
    <col min="1" max="4" width="2" style="135" customWidth="1"/>
    <col min="5" max="5" width="2.140625" style="135" customWidth="1"/>
    <col min="6" max="6" width="3.5703125" style="167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8" t="s">
        <v>6</v>
      </c>
      <c r="H6" s="209"/>
      <c r="I6" s="209"/>
      <c r="J6" s="209"/>
      <c r="K6" s="20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5" t="s">
        <v>7</v>
      </c>
      <c r="B7" s="211"/>
      <c r="C7" s="211"/>
      <c r="D7" s="211"/>
      <c r="E7" s="211"/>
      <c r="F7" s="212"/>
      <c r="G7" s="211"/>
      <c r="H7" s="211"/>
      <c r="I7" s="211"/>
      <c r="J7" s="211"/>
      <c r="K7" s="211"/>
      <c r="L7" s="21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68"/>
      <c r="B8" s="169"/>
      <c r="C8" s="169"/>
      <c r="D8" s="169"/>
      <c r="E8" s="169"/>
      <c r="F8" s="170"/>
      <c r="G8" s="184" t="s">
        <v>8</v>
      </c>
      <c r="H8" s="184"/>
      <c r="I8" s="184"/>
      <c r="J8" s="184"/>
      <c r="K8" s="184"/>
      <c r="L8" s="169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00" t="s">
        <v>12</v>
      </c>
      <c r="H11" s="200"/>
      <c r="I11" s="200"/>
      <c r="J11" s="200"/>
      <c r="K11" s="20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181" t="s">
        <v>13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H14" s="135" t="s">
        <v>203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183" t="s">
        <v>195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00" t="s">
        <v>14</v>
      </c>
      <c r="H16" s="200"/>
      <c r="I16" s="200"/>
      <c r="J16" s="200"/>
      <c r="K16" s="20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213" t="s">
        <v>187</v>
      </c>
      <c r="H17" s="213"/>
      <c r="I17" s="213"/>
      <c r="J17" s="213"/>
      <c r="K17" s="213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207" t="s">
        <v>15</v>
      </c>
      <c r="I18" s="20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214" t="s">
        <v>201</v>
      </c>
      <c r="D22" s="214"/>
      <c r="E22" s="214"/>
      <c r="F22" s="214"/>
      <c r="G22" s="214"/>
      <c r="H22" s="214"/>
      <c r="I22" s="214"/>
      <c r="J22" s="214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9"/>
      <c r="I23" s="1"/>
      <c r="J23" s="165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204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204" t="s">
        <v>24</v>
      </c>
      <c r="H25" s="204"/>
      <c r="I25" s="36"/>
      <c r="J25" s="37"/>
      <c r="K25" s="24"/>
      <c r="L25" s="28" t="s">
        <v>25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205" t="s">
        <v>30</v>
      </c>
      <c r="J27" s="206"/>
      <c r="K27" s="189" t="s">
        <v>31</v>
      </c>
      <c r="L27" s="187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4" t="s">
        <v>33</v>
      </c>
      <c r="J28" s="45" t="s">
        <v>34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01" t="s">
        <v>35</v>
      </c>
      <c r="B29" s="202"/>
      <c r="C29" s="202"/>
      <c r="D29" s="202"/>
      <c r="E29" s="202"/>
      <c r="F29" s="203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3400</v>
      </c>
      <c r="J30" s="57">
        <f>SUM(J31+J41+J64+J85+J93+J109+J132+J148+J157)</f>
        <v>3400</v>
      </c>
      <c r="K30" s="58">
        <f>SUM(K31+K41+K64+K85+K93+K109+K132+K148+K157)</f>
        <v>1054</v>
      </c>
      <c r="L30" s="57">
        <f>SUM(L31+L41+L64+L85+L93+L109+L132+L148+L157)</f>
        <v>1054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hidden="1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hidden="1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t="shared" ref="I41:L43" si="2">I42</f>
        <v>3400</v>
      </c>
      <c r="J41" s="78">
        <f t="shared" si="2"/>
        <v>3400</v>
      </c>
      <c r="K41" s="77">
        <f t="shared" si="2"/>
        <v>1054</v>
      </c>
      <c r="L41" s="77">
        <f t="shared" si="2"/>
        <v>1054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3400</v>
      </c>
      <c r="J42" s="58">
        <f t="shared" si="2"/>
        <v>3400</v>
      </c>
      <c r="K42" s="57">
        <f t="shared" si="2"/>
        <v>1054</v>
      </c>
      <c r="L42" s="58">
        <f t="shared" si="2"/>
        <v>1054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3400</v>
      </c>
      <c r="J43" s="58">
        <f t="shared" si="2"/>
        <v>3400</v>
      </c>
      <c r="K43" s="66">
        <f t="shared" si="2"/>
        <v>1054</v>
      </c>
      <c r="L43" s="66">
        <f t="shared" si="2"/>
        <v>1054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3400</v>
      </c>
      <c r="J44" s="86">
        <f>SUM(J45:J63)-J54</f>
        <v>3400</v>
      </c>
      <c r="K44" s="86">
        <f>SUM(K45:K63)-K54</f>
        <v>1054</v>
      </c>
      <c r="L44" s="87">
        <f>SUM(L45:L63)-L54</f>
        <v>1054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172">
        <v>1</v>
      </c>
      <c r="B54" s="173"/>
      <c r="C54" s="173"/>
      <c r="D54" s="173"/>
      <c r="E54" s="173"/>
      <c r="F54" s="17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>
        <v>3400</v>
      </c>
      <c r="J63" s="73">
        <v>3400</v>
      </c>
      <c r="K63" s="73">
        <v>1054</v>
      </c>
      <c r="L63" s="73">
        <v>1054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178">
        <v>1</v>
      </c>
      <c r="B90" s="179"/>
      <c r="C90" s="179"/>
      <c r="D90" s="179"/>
      <c r="E90" s="179"/>
      <c r="F90" s="180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172">
        <v>1</v>
      </c>
      <c r="B131" s="173"/>
      <c r="C131" s="173"/>
      <c r="D131" s="173"/>
      <c r="E131" s="173"/>
      <c r="F131" s="174"/>
      <c r="G131" s="171">
        <v>2</v>
      </c>
      <c r="H131" s="171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172">
        <v>1</v>
      </c>
      <c r="B171" s="173"/>
      <c r="C171" s="173"/>
      <c r="D171" s="173"/>
      <c r="E171" s="173"/>
      <c r="F171" s="174"/>
      <c r="G171" s="171">
        <v>2</v>
      </c>
      <c r="H171" s="171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172">
        <v>1</v>
      </c>
      <c r="B208" s="173"/>
      <c r="C208" s="173"/>
      <c r="D208" s="173"/>
      <c r="E208" s="173"/>
      <c r="F208" s="174"/>
      <c r="G208" s="171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172">
        <v>1</v>
      </c>
      <c r="B247" s="173"/>
      <c r="C247" s="173"/>
      <c r="D247" s="173"/>
      <c r="E247" s="173"/>
      <c r="F247" s="17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172">
        <v>1</v>
      </c>
      <c r="B288" s="173"/>
      <c r="C288" s="173"/>
      <c r="D288" s="173"/>
      <c r="E288" s="173"/>
      <c r="F288" s="174"/>
      <c r="G288" s="171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172">
        <v>1</v>
      </c>
      <c r="B330" s="173"/>
      <c r="C330" s="173"/>
      <c r="D330" s="173"/>
      <c r="E330" s="173"/>
      <c r="F330" s="174"/>
      <c r="G330" s="171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3400</v>
      </c>
      <c r="J344" s="119">
        <f>SUM(J30+J174)</f>
        <v>3400</v>
      </c>
      <c r="K344" s="119">
        <f>SUM(K30+K174)</f>
        <v>1054</v>
      </c>
      <c r="L344" s="120">
        <f>SUM(L30+L174)</f>
        <v>1054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64" t="s">
        <v>191</v>
      </c>
      <c r="H347" s="151"/>
      <c r="I347" s="152"/>
      <c r="J347" s="152"/>
      <c r="K347" s="153" t="s">
        <v>192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6" t="s">
        <v>181</v>
      </c>
      <c r="E348" s="176"/>
      <c r="F348" s="176"/>
      <c r="G348" s="176"/>
      <c r="H348" s="156"/>
      <c r="I348" s="166" t="s">
        <v>182</v>
      </c>
      <c r="J348" s="10"/>
      <c r="K348" s="175" t="s">
        <v>183</v>
      </c>
      <c r="L348" s="17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2"/>
      <c r="C350" s="152"/>
      <c r="D350" s="153"/>
      <c r="E350" s="153"/>
      <c r="F350" s="158"/>
      <c r="G350" s="153" t="s">
        <v>184</v>
      </c>
      <c r="H350" s="152"/>
      <c r="I350" s="159"/>
      <c r="J350" s="152"/>
      <c r="K350" s="160" t="s">
        <v>185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1:27" s="6" customFormat="1" ht="11.25" customHeight="1">
      <c r="B351" s="10"/>
      <c r="C351" s="10"/>
      <c r="D351" s="176" t="s">
        <v>186</v>
      </c>
      <c r="E351" s="177"/>
      <c r="F351" s="177"/>
      <c r="G351" s="177"/>
      <c r="H351" s="161"/>
      <c r="I351" s="166" t="s">
        <v>182</v>
      </c>
      <c r="J351" s="10"/>
      <c r="K351" s="175" t="s">
        <v>183</v>
      </c>
      <c r="L351" s="17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workbookViewId="0">
      <selection activeCell="G23" sqref="G23"/>
    </sheetView>
  </sheetViews>
  <sheetFormatPr defaultRowHeight="12.75"/>
  <cols>
    <col min="1" max="4" width="2" style="135" customWidth="1"/>
    <col min="5" max="5" width="2.140625" style="135" customWidth="1"/>
    <col min="6" max="6" width="3.5703125" style="167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208" t="s">
        <v>6</v>
      </c>
      <c r="H6" s="209"/>
      <c r="I6" s="209"/>
      <c r="J6" s="209"/>
      <c r="K6" s="20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75" t="s">
        <v>7</v>
      </c>
      <c r="B7" s="211"/>
      <c r="C7" s="211"/>
      <c r="D7" s="211"/>
      <c r="E7" s="211"/>
      <c r="F7" s="212"/>
      <c r="G7" s="211"/>
      <c r="H7" s="211"/>
      <c r="I7" s="211"/>
      <c r="J7" s="211"/>
      <c r="K7" s="211"/>
      <c r="L7" s="21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68"/>
      <c r="B8" s="169"/>
      <c r="C8" s="169"/>
      <c r="D8" s="169"/>
      <c r="E8" s="169"/>
      <c r="F8" s="170"/>
      <c r="G8" s="184" t="s">
        <v>8</v>
      </c>
      <c r="H8" s="184"/>
      <c r="I8" s="184"/>
      <c r="J8" s="184"/>
      <c r="K8" s="184"/>
      <c r="L8" s="169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00" t="s">
        <v>12</v>
      </c>
      <c r="H11" s="200"/>
      <c r="I11" s="200"/>
      <c r="J11" s="200"/>
      <c r="K11" s="20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181" t="s">
        <v>13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H14" s="135" t="s">
        <v>205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183" t="s">
        <v>206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200" t="s">
        <v>14</v>
      </c>
      <c r="H16" s="200"/>
      <c r="I16" s="200"/>
      <c r="J16" s="200"/>
      <c r="K16" s="20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213" t="s">
        <v>187</v>
      </c>
      <c r="H17" s="213"/>
      <c r="I17" s="213"/>
      <c r="J17" s="213"/>
      <c r="K17" s="213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8"/>
      <c r="G18" s="4"/>
      <c r="H18" s="207" t="s">
        <v>15</v>
      </c>
      <c r="I18" s="20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214" t="s">
        <v>207</v>
      </c>
      <c r="D22" s="214"/>
      <c r="E22" s="214"/>
      <c r="F22" s="214"/>
      <c r="G22" s="214"/>
      <c r="H22" s="214"/>
      <c r="I22" s="214"/>
      <c r="J22" s="214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9"/>
      <c r="I23" s="1"/>
      <c r="J23" s="165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208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204" t="s">
        <v>24</v>
      </c>
      <c r="H25" s="204"/>
      <c r="I25" s="36"/>
      <c r="J25" s="37"/>
      <c r="K25" s="24"/>
      <c r="L25" s="28" t="s">
        <v>25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26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205" t="s">
        <v>30</v>
      </c>
      <c r="J27" s="206"/>
      <c r="K27" s="189" t="s">
        <v>31</v>
      </c>
      <c r="L27" s="187" t="s">
        <v>32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4" t="s">
        <v>33</v>
      </c>
      <c r="J28" s="45" t="s">
        <v>34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01" t="s">
        <v>35</v>
      </c>
      <c r="B29" s="202"/>
      <c r="C29" s="202"/>
      <c r="D29" s="202"/>
      <c r="E29" s="202"/>
      <c r="F29" s="203"/>
      <c r="G29" s="46">
        <v>2</v>
      </c>
      <c r="H29" s="47">
        <v>3</v>
      </c>
      <c r="I29" s="48" t="s">
        <v>36</v>
      </c>
      <c r="J29" s="49" t="s">
        <v>37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>
      <c r="A30" s="52">
        <v>2</v>
      </c>
      <c r="B30" s="52"/>
      <c r="C30" s="53"/>
      <c r="D30" s="54"/>
      <c r="E30" s="52"/>
      <c r="F30" s="55"/>
      <c r="G30" s="53" t="s">
        <v>38</v>
      </c>
      <c r="H30" s="56">
        <v>1</v>
      </c>
      <c r="I30" s="57">
        <f>SUM(I31+I41+I64+I85+I93+I109+I132+I148+I157)</f>
        <v>8000</v>
      </c>
      <c r="J30" s="57">
        <f>SUM(J31+J41+J64+J85+J93+J109+J132+J148+J157)</f>
        <v>3300</v>
      </c>
      <c r="K30" s="58">
        <f>SUM(K31+K41+K64+K85+K93+K109+K132+K148+K157)</f>
        <v>2000</v>
      </c>
      <c r="L30" s="57">
        <f>SUM(L31+L41+L64+L85+L93+L109+L132+L148+L157)</f>
        <v>2000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52">
        <v>2</v>
      </c>
      <c r="B31" s="60">
        <v>1</v>
      </c>
      <c r="C31" s="61"/>
      <c r="D31" s="62"/>
      <c r="E31" s="63"/>
      <c r="F31" s="64"/>
      <c r="G31" s="60" t="s">
        <v>39</v>
      </c>
      <c r="H31" s="47">
        <v>2</v>
      </c>
      <c r="I31" s="57">
        <f>SUM(I32+I37)</f>
        <v>8000</v>
      </c>
      <c r="J31" s="57">
        <f>SUM(J32+J37)</f>
        <v>3300</v>
      </c>
      <c r="K31" s="65">
        <f>SUM(K32+K37)</f>
        <v>2000</v>
      </c>
      <c r="L31" s="66">
        <f>SUM(L32+L37)</f>
        <v>2000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40</v>
      </c>
      <c r="H32" s="56">
        <v>3</v>
      </c>
      <c r="I32" s="57">
        <f t="shared" ref="I32:L33" si="0">SUM(I33)</f>
        <v>7900</v>
      </c>
      <c r="J32" s="57">
        <f t="shared" si="0"/>
        <v>3300</v>
      </c>
      <c r="K32" s="58">
        <f t="shared" si="0"/>
        <v>2000</v>
      </c>
      <c r="L32" s="57">
        <f t="shared" si="0"/>
        <v>2000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40</v>
      </c>
      <c r="H33" s="56">
        <v>4</v>
      </c>
      <c r="I33" s="57">
        <f t="shared" si="0"/>
        <v>7900</v>
      </c>
      <c r="J33" s="57">
        <f t="shared" si="0"/>
        <v>3300</v>
      </c>
      <c r="K33" s="58">
        <f t="shared" si="0"/>
        <v>2000</v>
      </c>
      <c r="L33" s="57">
        <f t="shared" si="0"/>
        <v>2000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41</v>
      </c>
      <c r="H34" s="56">
        <v>5</v>
      </c>
      <c r="I34" s="58">
        <f>SUM(I35:I36)</f>
        <v>7900</v>
      </c>
      <c r="J34" s="57">
        <f>SUM(J35:J36)</f>
        <v>3300</v>
      </c>
      <c r="K34" s="58">
        <f>SUM(K35:K36)</f>
        <v>2000</v>
      </c>
      <c r="L34" s="57">
        <f>SUM(L35:L36)</f>
        <v>2000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42</v>
      </c>
      <c r="H35" s="56">
        <v>6</v>
      </c>
      <c r="I35" s="72">
        <v>7900</v>
      </c>
      <c r="J35" s="73">
        <v>3300</v>
      </c>
      <c r="K35" s="73">
        <v>2000</v>
      </c>
      <c r="L35" s="73">
        <v>2000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43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44</v>
      </c>
      <c r="H37" s="56">
        <v>8</v>
      </c>
      <c r="I37" s="58">
        <f t="shared" ref="I37:L39" si="1">I38</f>
        <v>100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44</v>
      </c>
      <c r="H38" s="56">
        <v>9</v>
      </c>
      <c r="I38" s="58">
        <f t="shared" si="1"/>
        <v>100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44</v>
      </c>
      <c r="H39" s="56">
        <v>10</v>
      </c>
      <c r="I39" s="57">
        <f t="shared" si="1"/>
        <v>100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44</v>
      </c>
      <c r="H40" s="56">
        <v>11</v>
      </c>
      <c r="I40" s="74">
        <v>100</v>
      </c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5">
        <v>2</v>
      </c>
      <c r="B41" s="76">
        <v>2</v>
      </c>
      <c r="C41" s="61"/>
      <c r="D41" s="62"/>
      <c r="E41" s="63"/>
      <c r="F41" s="64"/>
      <c r="G41" s="60" t="s">
        <v>45</v>
      </c>
      <c r="H41" s="47">
        <v>12</v>
      </c>
      <c r="I41" s="77">
        <f t="shared" ref="I41:L43" si="2">I42</f>
        <v>0</v>
      </c>
      <c r="J41" s="78">
        <f t="shared" si="2"/>
        <v>0</v>
      </c>
      <c r="K41" s="77">
        <f t="shared" si="2"/>
        <v>0</v>
      </c>
      <c r="L41" s="77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hidden="1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45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hidden="1" customHeight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45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hidden="1" customHeight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45</v>
      </c>
      <c r="H44" s="84">
        <v>15</v>
      </c>
      <c r="I44" s="85">
        <f>SUM(I45:I63)-I54</f>
        <v>0</v>
      </c>
      <c r="J44" s="86">
        <f>SUM(J45:J63)-J54</f>
        <v>0</v>
      </c>
      <c r="K44" s="86">
        <f>SUM(K45:K63)-K54</f>
        <v>0</v>
      </c>
      <c r="L44" s="87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46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47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48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49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50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51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52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53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54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172">
        <v>1</v>
      </c>
      <c r="B54" s="173"/>
      <c r="C54" s="173"/>
      <c r="D54" s="173"/>
      <c r="E54" s="173"/>
      <c r="F54" s="17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55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56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57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58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59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60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61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62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hidden="1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63</v>
      </c>
      <c r="H63" s="99">
        <v>33</v>
      </c>
      <c r="I63" s="74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01">
        <v>2</v>
      </c>
      <c r="B64" s="102">
        <v>3</v>
      </c>
      <c r="C64" s="60"/>
      <c r="D64" s="61"/>
      <c r="E64" s="61"/>
      <c r="F64" s="64"/>
      <c r="G64" s="103" t="s">
        <v>64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65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66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66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67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68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69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70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70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67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68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69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71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71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72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73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74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75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76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76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76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52">
        <v>2</v>
      </c>
      <c r="B85" s="53">
        <v>4</v>
      </c>
      <c r="C85" s="53"/>
      <c r="D85" s="53"/>
      <c r="E85" s="53"/>
      <c r="F85" s="55"/>
      <c r="G85" s="52" t="s">
        <v>77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78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78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78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79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178">
        <v>1</v>
      </c>
      <c r="B90" s="179"/>
      <c r="C90" s="179"/>
      <c r="D90" s="179"/>
      <c r="E90" s="179"/>
      <c r="F90" s="180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80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81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52">
        <v>2</v>
      </c>
      <c r="B93" s="53">
        <v>5</v>
      </c>
      <c r="C93" s="52"/>
      <c r="D93" s="53"/>
      <c r="E93" s="53"/>
      <c r="F93" s="110"/>
      <c r="G93" s="54" t="s">
        <v>82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83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83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83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84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85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86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86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86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84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85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87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87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87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84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85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6">
        <v>2</v>
      </c>
      <c r="B109" s="52">
        <v>6</v>
      </c>
      <c r="C109" s="53"/>
      <c r="D109" s="54"/>
      <c r="E109" s="52"/>
      <c r="F109" s="110"/>
      <c r="G109" s="117" t="s">
        <v>88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89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89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89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90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91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92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92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92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92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93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93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93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93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94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94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94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94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95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95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95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95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172">
        <v>1</v>
      </c>
      <c r="B131" s="173"/>
      <c r="C131" s="173"/>
      <c r="D131" s="173"/>
      <c r="E131" s="173"/>
      <c r="F131" s="174"/>
      <c r="G131" s="171">
        <v>2</v>
      </c>
      <c r="H131" s="171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96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97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97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97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98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99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100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100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100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101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102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103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103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103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104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105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106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106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84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84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107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108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85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109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109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6">
        <v>2</v>
      </c>
      <c r="B157" s="52">
        <v>9</v>
      </c>
      <c r="C157" s="54"/>
      <c r="D157" s="52"/>
      <c r="E157" s="53"/>
      <c r="F157" s="55"/>
      <c r="G157" s="54" t="s">
        <v>110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111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77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77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77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110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84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84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112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113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114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85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115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116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172">
        <v>1</v>
      </c>
      <c r="B171" s="173"/>
      <c r="C171" s="173"/>
      <c r="D171" s="173"/>
      <c r="E171" s="173"/>
      <c r="F171" s="174"/>
      <c r="G171" s="171">
        <v>2</v>
      </c>
      <c r="H171" s="171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117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118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52">
        <v>3</v>
      </c>
      <c r="B174" s="54"/>
      <c r="C174" s="52"/>
      <c r="D174" s="53"/>
      <c r="E174" s="53"/>
      <c r="F174" s="55"/>
      <c r="G174" s="131" t="s">
        <v>119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120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121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122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122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122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123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123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124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125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126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127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127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128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129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130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130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131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132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133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134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134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134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135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136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136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137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138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139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140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141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142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143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143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172">
        <v>1</v>
      </c>
      <c r="B208" s="173"/>
      <c r="C208" s="173"/>
      <c r="D208" s="173"/>
      <c r="E208" s="173"/>
      <c r="F208" s="174"/>
      <c r="G208" s="171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143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144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144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145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146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147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148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149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149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149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150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151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151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151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152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153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154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52">
        <v>3</v>
      </c>
      <c r="B226" s="53">
        <v>2</v>
      </c>
      <c r="C226" s="53"/>
      <c r="D226" s="53"/>
      <c r="E226" s="53"/>
      <c r="F226" s="55"/>
      <c r="G226" s="54" t="s">
        <v>155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156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157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157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158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159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160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161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162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162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163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164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165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165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166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167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168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168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166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167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169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172">
        <v>1</v>
      </c>
      <c r="B247" s="173"/>
      <c r="C247" s="173"/>
      <c r="D247" s="173"/>
      <c r="E247" s="173"/>
      <c r="F247" s="17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169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169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170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170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170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171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171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166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167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172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173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174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158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159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160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161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162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162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163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164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165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165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166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167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168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168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166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167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169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169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169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170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170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170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171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171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166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167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5">
        <v>3</v>
      </c>
      <c r="B286" s="75">
        <v>3</v>
      </c>
      <c r="C286" s="52"/>
      <c r="D286" s="53"/>
      <c r="E286" s="53"/>
      <c r="F286" s="55"/>
      <c r="G286" s="54" t="s">
        <v>175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156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172">
        <v>1</v>
      </c>
      <c r="B288" s="173"/>
      <c r="C288" s="173"/>
      <c r="D288" s="173"/>
      <c r="E288" s="173"/>
      <c r="F288" s="174"/>
      <c r="G288" s="171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157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157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158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159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176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177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177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163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164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165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165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166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167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178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178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166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167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179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179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179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170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170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170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171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171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166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167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172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174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174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158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159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176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177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177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163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164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165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165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166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167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172">
        <v>1</v>
      </c>
      <c r="B330" s="173"/>
      <c r="C330" s="173"/>
      <c r="D330" s="173"/>
      <c r="E330" s="173"/>
      <c r="F330" s="174"/>
      <c r="G330" s="171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178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178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166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167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179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179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179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170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170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170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171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171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171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3"/>
      <c r="E344" s="144"/>
      <c r="F344" s="145"/>
      <c r="G344" s="146" t="s">
        <v>180</v>
      </c>
      <c r="H344" s="47">
        <v>307</v>
      </c>
      <c r="I344" s="118">
        <f>SUM(I30+I174)</f>
        <v>8000</v>
      </c>
      <c r="J344" s="119">
        <f>SUM(J30+J174)</f>
        <v>3300</v>
      </c>
      <c r="K344" s="119">
        <f>SUM(K30+K174)</f>
        <v>2000</v>
      </c>
      <c r="L344" s="120">
        <f>SUM(L30+L174)</f>
        <v>2000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64" t="s">
        <v>191</v>
      </c>
      <c r="H347" s="151"/>
      <c r="I347" s="152"/>
      <c r="J347" s="152"/>
      <c r="K347" s="153" t="s">
        <v>192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6" t="s">
        <v>181</v>
      </c>
      <c r="E348" s="176"/>
      <c r="F348" s="176"/>
      <c r="G348" s="176"/>
      <c r="H348" s="156"/>
      <c r="I348" s="166" t="s">
        <v>182</v>
      </c>
      <c r="J348" s="10"/>
      <c r="K348" s="175" t="s">
        <v>183</v>
      </c>
      <c r="L348" s="17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>
      <c r="B350" s="152"/>
      <c r="C350" s="152"/>
      <c r="D350" s="153"/>
      <c r="E350" s="153"/>
      <c r="F350" s="158"/>
      <c r="G350" s="153" t="s">
        <v>184</v>
      </c>
      <c r="H350" s="152"/>
      <c r="I350" s="159"/>
      <c r="J350" s="152"/>
      <c r="K350" s="160" t="s">
        <v>209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1:27" s="6" customFormat="1" ht="11.25" customHeight="1">
      <c r="B351" s="10"/>
      <c r="C351" s="10"/>
      <c r="D351" s="176" t="s">
        <v>186</v>
      </c>
      <c r="E351" s="177"/>
      <c r="F351" s="177"/>
      <c r="G351" s="177"/>
      <c r="H351" s="161"/>
      <c r="I351" s="166" t="s">
        <v>182</v>
      </c>
      <c r="J351" s="10"/>
      <c r="K351" s="175" t="s">
        <v>183</v>
      </c>
      <c r="L351" s="17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D351:G351"/>
    <mergeCell ref="K351:L351"/>
    <mergeCell ref="A208:F208"/>
    <mergeCell ref="A247:F247"/>
    <mergeCell ref="A288:F288"/>
    <mergeCell ref="A330:F330"/>
    <mergeCell ref="D348:G348"/>
    <mergeCell ref="K348:L348"/>
    <mergeCell ref="L27:L28"/>
    <mergeCell ref="A29:F29"/>
    <mergeCell ref="A54:F54"/>
    <mergeCell ref="A90:F90"/>
    <mergeCell ref="A131:F131"/>
    <mergeCell ref="A171:F171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G17:K17"/>
    <mergeCell ref="H18:I18"/>
    <mergeCell ref="C22:J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2"/>
  <sheetViews>
    <sheetView zoomScaleNormal="100" workbookViewId="0">
      <selection activeCell="B6" sqref="B6:F6"/>
    </sheetView>
  </sheetViews>
  <sheetFormatPr defaultColWidth="9.140625" defaultRowHeight="12.75"/>
  <cols>
    <col min="1" max="1" width="11.5703125" style="156" customWidth="1"/>
    <col min="2" max="2" width="35.85546875" style="271" customWidth="1"/>
    <col min="3" max="3" width="3.42578125" style="271" customWidth="1"/>
    <col min="4" max="4" width="10.7109375" style="271" customWidth="1"/>
    <col min="5" max="5" width="10.42578125" style="271" customWidth="1"/>
    <col min="6" max="6" width="20.5703125" style="271" customWidth="1"/>
    <col min="7" max="7" width="13.5703125" style="271" bestFit="1" customWidth="1"/>
    <col min="8" max="8" width="40.28515625" style="271" customWidth="1"/>
    <col min="9" max="16384" width="9.140625" style="271"/>
  </cols>
  <sheetData>
    <row r="1" spans="1:11" s="216" customFormat="1" ht="15" customHeight="1">
      <c r="C1" s="217"/>
      <c r="D1" s="218" t="s">
        <v>210</v>
      </c>
      <c r="E1" s="218"/>
      <c r="F1" s="218"/>
    </row>
    <row r="2" spans="1:11" s="216" customFormat="1" ht="15" customHeight="1">
      <c r="C2" s="217"/>
      <c r="D2" s="218"/>
      <c r="E2" s="218"/>
      <c r="F2" s="218"/>
    </row>
    <row r="3" spans="1:11" s="216" customFormat="1" ht="12">
      <c r="C3" s="217"/>
      <c r="D3" s="218"/>
      <c r="E3" s="218"/>
      <c r="F3" s="218"/>
    </row>
    <row r="4" spans="1:11" s="216" customFormat="1" ht="15.75" customHeight="1">
      <c r="B4" s="216" t="s">
        <v>211</v>
      </c>
      <c r="C4" s="219"/>
      <c r="D4" s="219"/>
      <c r="E4" s="219"/>
      <c r="F4" s="219"/>
    </row>
    <row r="5" spans="1:11" s="216" customFormat="1" ht="15.75" customHeight="1">
      <c r="A5" s="220" t="s">
        <v>212</v>
      </c>
      <c r="B5" s="220"/>
      <c r="C5" s="220"/>
      <c r="D5" s="220"/>
      <c r="E5" s="220"/>
      <c r="F5" s="220"/>
    </row>
    <row r="6" spans="1:11" s="216" customFormat="1" ht="14.25" customHeight="1">
      <c r="B6" s="221"/>
      <c r="C6" s="221"/>
      <c r="D6" s="222"/>
      <c r="E6" s="222"/>
      <c r="F6" s="222"/>
    </row>
    <row r="7" spans="1:11" s="216" customFormat="1" ht="13.5" customHeight="1">
      <c r="A7" s="223" t="s">
        <v>213</v>
      </c>
      <c r="B7" s="223"/>
      <c r="C7" s="223"/>
      <c r="D7" s="223"/>
      <c r="E7" s="223"/>
      <c r="F7" s="223"/>
      <c r="G7" s="224"/>
      <c r="H7" s="224"/>
      <c r="I7" s="224"/>
      <c r="J7" s="224"/>
      <c r="K7" s="224"/>
    </row>
    <row r="8" spans="1:11" s="216" customFormat="1" ht="9.75" customHeight="1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s="216" customFormat="1" ht="12.75" customHeight="1">
      <c r="A9" s="220" t="s">
        <v>214</v>
      </c>
      <c r="B9" s="220"/>
      <c r="C9" s="220"/>
      <c r="D9" s="220"/>
      <c r="E9" s="220"/>
      <c r="F9" s="220"/>
      <c r="G9" s="227"/>
      <c r="H9" s="227"/>
      <c r="I9" s="227"/>
      <c r="J9" s="227"/>
      <c r="K9" s="227"/>
    </row>
    <row r="10" spans="1:11" s="216" customFormat="1" ht="12.75" customHeight="1">
      <c r="A10" s="228" t="s">
        <v>215</v>
      </c>
      <c r="B10" s="228"/>
      <c r="C10" s="228"/>
      <c r="D10" s="228"/>
      <c r="E10" s="228"/>
      <c r="F10" s="228"/>
    </row>
    <row r="11" spans="1:11" s="216" customFormat="1" ht="11.25" customHeight="1">
      <c r="A11" s="228" t="s">
        <v>12</v>
      </c>
      <c r="B11" s="228"/>
      <c r="C11" s="228"/>
      <c r="D11" s="228"/>
      <c r="E11" s="228"/>
      <c r="F11" s="228"/>
    </row>
    <row r="12" spans="1:11" s="216" customFormat="1" ht="11.25" customHeight="1">
      <c r="A12" s="226"/>
      <c r="B12" s="229"/>
      <c r="C12" s="229"/>
      <c r="D12" s="229"/>
      <c r="E12" s="229"/>
      <c r="F12" s="229"/>
    </row>
    <row r="13" spans="1:11" s="216" customFormat="1" ht="12.75" customHeight="1">
      <c r="A13" s="220" t="s">
        <v>13</v>
      </c>
      <c r="B13" s="220"/>
      <c r="C13" s="220"/>
      <c r="D13" s="220"/>
      <c r="E13" s="220"/>
      <c r="F13" s="220"/>
    </row>
    <row r="14" spans="1:11" s="216" customFormat="1" ht="12.75" customHeight="1">
      <c r="A14" s="228" t="s">
        <v>216</v>
      </c>
      <c r="B14" s="228"/>
      <c r="C14" s="228"/>
      <c r="D14" s="228"/>
      <c r="E14" s="228"/>
      <c r="F14" s="228"/>
    </row>
    <row r="15" spans="1:11" s="216" customFormat="1" ht="12.75" customHeight="1">
      <c r="A15" s="229"/>
      <c r="B15" s="229" t="s">
        <v>217</v>
      </c>
      <c r="C15" s="229"/>
      <c r="F15" s="230"/>
    </row>
    <row r="16" spans="1:11" s="216" customFormat="1" ht="12" customHeight="1">
      <c r="A16" s="231"/>
      <c r="B16" s="231"/>
      <c r="C16" s="231"/>
      <c r="D16" s="231"/>
      <c r="E16" s="231"/>
      <c r="F16" s="231"/>
    </row>
    <row r="17" spans="1:6" s="216" customFormat="1" ht="11.25" customHeight="1">
      <c r="A17" s="232"/>
      <c r="B17" s="26"/>
      <c r="C17" s="26"/>
      <c r="D17" s="233"/>
      <c r="E17" s="234"/>
      <c r="F17" s="235" t="s">
        <v>218</v>
      </c>
    </row>
    <row r="18" spans="1:6" s="216" customFormat="1" ht="12" customHeight="1">
      <c r="A18" s="236" t="s">
        <v>27</v>
      </c>
      <c r="B18" s="237" t="s">
        <v>28</v>
      </c>
      <c r="C18" s="237" t="s">
        <v>219</v>
      </c>
      <c r="D18" s="238" t="s">
        <v>220</v>
      </c>
      <c r="E18" s="239"/>
      <c r="F18" s="239"/>
    </row>
    <row r="19" spans="1:6" s="216" customFormat="1" ht="15" customHeight="1">
      <c r="A19" s="236"/>
      <c r="B19" s="237"/>
      <c r="C19" s="237"/>
      <c r="D19" s="240" t="s">
        <v>221</v>
      </c>
      <c r="E19" s="240"/>
      <c r="F19" s="241"/>
    </row>
    <row r="20" spans="1:6" s="216" customFormat="1" ht="27" customHeight="1">
      <c r="A20" s="236"/>
      <c r="B20" s="237"/>
      <c r="C20" s="237"/>
      <c r="D20" s="237" t="s">
        <v>222</v>
      </c>
      <c r="E20" s="237" t="s">
        <v>223</v>
      </c>
      <c r="F20" s="242"/>
    </row>
    <row r="21" spans="1:6" s="216" customFormat="1" ht="24">
      <c r="A21" s="236"/>
      <c r="B21" s="237"/>
      <c r="C21" s="237"/>
      <c r="D21" s="237"/>
      <c r="E21" s="243" t="s">
        <v>224</v>
      </c>
      <c r="F21" s="243" t="s">
        <v>225</v>
      </c>
    </row>
    <row r="22" spans="1:6" s="216" customFormat="1" ht="12">
      <c r="A22" s="244">
        <v>1</v>
      </c>
      <c r="B22" s="244">
        <v>2</v>
      </c>
      <c r="C22" s="244">
        <v>3</v>
      </c>
      <c r="D22" s="244">
        <v>4</v>
      </c>
      <c r="E22" s="244">
        <v>5</v>
      </c>
      <c r="F22" s="244">
        <v>6</v>
      </c>
    </row>
    <row r="23" spans="1:6" s="216" customFormat="1" ht="11.25" customHeight="1">
      <c r="A23" s="245" t="s">
        <v>226</v>
      </c>
      <c r="B23" s="246" t="s">
        <v>227</v>
      </c>
      <c r="C23" s="247">
        <v>1</v>
      </c>
      <c r="D23" s="248">
        <f>D24+D30+D32++D35+D40+D52+D58++D67+D73</f>
        <v>1.6</v>
      </c>
      <c r="E23" s="248">
        <f>E24+E30+E32+E35+E40+E52+E58+E67+E73</f>
        <v>42.9</v>
      </c>
      <c r="F23" s="248">
        <f>F24+F30+F32+F35+F40+F52+F58+F67+F73</f>
        <v>0</v>
      </c>
    </row>
    <row r="24" spans="1:6" s="216" customFormat="1" ht="12.75" customHeight="1">
      <c r="A24" s="245" t="s">
        <v>228</v>
      </c>
      <c r="B24" s="249" t="s">
        <v>39</v>
      </c>
      <c r="C24" s="247">
        <v>2</v>
      </c>
      <c r="D24" s="250">
        <f>D25+D29</f>
        <v>0</v>
      </c>
      <c r="E24" s="250">
        <f>E25+E29</f>
        <v>39.9</v>
      </c>
      <c r="F24" s="250">
        <f>F25+F29</f>
        <v>0</v>
      </c>
    </row>
    <row r="25" spans="1:6" s="216" customFormat="1" ht="12">
      <c r="A25" s="251" t="s">
        <v>229</v>
      </c>
      <c r="B25" s="252" t="s">
        <v>41</v>
      </c>
      <c r="C25" s="247">
        <v>3</v>
      </c>
      <c r="D25" s="250">
        <f>D26+D28</f>
        <v>0</v>
      </c>
      <c r="E25" s="250">
        <v>39.299999999999997</v>
      </c>
      <c r="F25" s="250">
        <f>F26+F28</f>
        <v>0</v>
      </c>
    </row>
    <row r="26" spans="1:6" s="216" customFormat="1" ht="12">
      <c r="A26" s="251" t="s">
        <v>230</v>
      </c>
      <c r="B26" s="252" t="s">
        <v>231</v>
      </c>
      <c r="C26" s="247">
        <v>4</v>
      </c>
      <c r="D26" s="250"/>
      <c r="E26" s="250">
        <v>39.799999999999997</v>
      </c>
      <c r="F26" s="250"/>
    </row>
    <row r="27" spans="1:6" s="216" customFormat="1" ht="12">
      <c r="A27" s="251" t="s">
        <v>232</v>
      </c>
      <c r="B27" s="252" t="s">
        <v>233</v>
      </c>
      <c r="C27" s="247">
        <v>5</v>
      </c>
      <c r="D27" s="250"/>
      <c r="E27" s="250">
        <v>6.3</v>
      </c>
      <c r="F27" s="250"/>
    </row>
    <row r="28" spans="1:6" s="216" customFormat="1" ht="12">
      <c r="A28" s="251" t="s">
        <v>234</v>
      </c>
      <c r="B28" s="252" t="s">
        <v>43</v>
      </c>
      <c r="C28" s="247">
        <v>6</v>
      </c>
      <c r="D28" s="250"/>
      <c r="E28" s="250"/>
      <c r="F28" s="250"/>
    </row>
    <row r="29" spans="1:6" s="216" customFormat="1" ht="12">
      <c r="A29" s="251" t="s">
        <v>235</v>
      </c>
      <c r="B29" s="252" t="s">
        <v>44</v>
      </c>
      <c r="C29" s="247">
        <v>7</v>
      </c>
      <c r="D29" s="250">
        <v>0</v>
      </c>
      <c r="E29" s="250">
        <v>0.6</v>
      </c>
      <c r="F29" s="250"/>
    </row>
    <row r="30" spans="1:6" s="216" customFormat="1" ht="12">
      <c r="A30" s="245" t="s">
        <v>236</v>
      </c>
      <c r="B30" s="249" t="s">
        <v>237</v>
      </c>
      <c r="C30" s="247">
        <v>8</v>
      </c>
      <c r="D30" s="253">
        <f>D31</f>
        <v>1.6</v>
      </c>
      <c r="E30" s="253">
        <f>E31</f>
        <v>3</v>
      </c>
      <c r="F30" s="254">
        <f>F31</f>
        <v>0</v>
      </c>
    </row>
    <row r="31" spans="1:6" s="216" customFormat="1" ht="12">
      <c r="A31" s="251" t="s">
        <v>238</v>
      </c>
      <c r="B31" s="252" t="s">
        <v>237</v>
      </c>
      <c r="C31" s="247">
        <v>9</v>
      </c>
      <c r="D31" s="250">
        <v>1.6</v>
      </c>
      <c r="E31" s="250">
        <v>3</v>
      </c>
      <c r="F31" s="248"/>
    </row>
    <row r="32" spans="1:6" s="216" customFormat="1" ht="12" hidden="1">
      <c r="A32" s="245" t="s">
        <v>239</v>
      </c>
      <c r="B32" s="249" t="s">
        <v>240</v>
      </c>
      <c r="C32" s="247">
        <v>10</v>
      </c>
      <c r="D32" s="250">
        <f>D33+D34</f>
        <v>0</v>
      </c>
      <c r="E32" s="250">
        <f>E33+E34</f>
        <v>0</v>
      </c>
      <c r="F32" s="250">
        <f>F33+F34</f>
        <v>0</v>
      </c>
    </row>
    <row r="33" spans="1:6" s="216" customFormat="1" ht="13.5" hidden="1" customHeight="1">
      <c r="A33" s="251" t="s">
        <v>241</v>
      </c>
      <c r="B33" s="252" t="s">
        <v>65</v>
      </c>
      <c r="C33" s="247">
        <v>11</v>
      </c>
      <c r="D33" s="250"/>
      <c r="E33" s="250"/>
      <c r="F33" s="250"/>
    </row>
    <row r="34" spans="1:6" s="216" customFormat="1" ht="12" hidden="1">
      <c r="A34" s="251" t="s">
        <v>242</v>
      </c>
      <c r="B34" s="252" t="s">
        <v>243</v>
      </c>
      <c r="C34" s="247">
        <v>12</v>
      </c>
      <c r="D34" s="248"/>
      <c r="E34" s="248"/>
      <c r="F34" s="248"/>
    </row>
    <row r="35" spans="1:6" s="216" customFormat="1" ht="12" hidden="1">
      <c r="A35" s="245" t="s">
        <v>244</v>
      </c>
      <c r="B35" s="249" t="s">
        <v>77</v>
      </c>
      <c r="C35" s="247">
        <v>13</v>
      </c>
      <c r="D35" s="250">
        <f>D36</f>
        <v>0</v>
      </c>
      <c r="E35" s="250">
        <f>E36</f>
        <v>0</v>
      </c>
      <c r="F35" s="250">
        <f>F36</f>
        <v>0</v>
      </c>
    </row>
    <row r="36" spans="1:6" s="216" customFormat="1" ht="12" hidden="1">
      <c r="A36" s="251" t="s">
        <v>245</v>
      </c>
      <c r="B36" s="252" t="s">
        <v>246</v>
      </c>
      <c r="C36" s="247">
        <v>14</v>
      </c>
      <c r="D36" s="250">
        <f>D37+D38+D39</f>
        <v>0</v>
      </c>
      <c r="E36" s="250">
        <f>E37+E38+E39</f>
        <v>0</v>
      </c>
      <c r="F36" s="250">
        <f>F37+F38+F39</f>
        <v>0</v>
      </c>
    </row>
    <row r="37" spans="1:6" s="216" customFormat="1" ht="12" hidden="1">
      <c r="A37" s="251" t="s">
        <v>247</v>
      </c>
      <c r="B37" s="252" t="s">
        <v>79</v>
      </c>
      <c r="C37" s="247">
        <v>15</v>
      </c>
      <c r="D37" s="248"/>
      <c r="E37" s="248"/>
      <c r="F37" s="255"/>
    </row>
    <row r="38" spans="1:6" s="216" customFormat="1" ht="12" hidden="1">
      <c r="A38" s="251" t="s">
        <v>248</v>
      </c>
      <c r="B38" s="252" t="s">
        <v>80</v>
      </c>
      <c r="C38" s="247">
        <v>16</v>
      </c>
      <c r="D38" s="248"/>
      <c r="E38" s="248"/>
      <c r="F38" s="255"/>
    </row>
    <row r="39" spans="1:6" s="216" customFormat="1" ht="12" hidden="1">
      <c r="A39" s="251" t="s">
        <v>249</v>
      </c>
      <c r="B39" s="252" t="s">
        <v>81</v>
      </c>
      <c r="C39" s="247">
        <v>17</v>
      </c>
      <c r="D39" s="248"/>
      <c r="E39" s="248"/>
      <c r="F39" s="255"/>
    </row>
    <row r="40" spans="1:6" s="216" customFormat="1" ht="12" hidden="1">
      <c r="A40" s="245" t="s">
        <v>250</v>
      </c>
      <c r="B40" s="249" t="s">
        <v>82</v>
      </c>
      <c r="C40" s="247">
        <v>18</v>
      </c>
      <c r="D40" s="250">
        <f>D41+D44+D47</f>
        <v>0</v>
      </c>
      <c r="E40" s="250">
        <f>E41+E44+E47</f>
        <v>0</v>
      </c>
      <c r="F40" s="250">
        <f>F41+F44+F47</f>
        <v>0</v>
      </c>
    </row>
    <row r="41" spans="1:6" s="216" customFormat="1" ht="12" hidden="1">
      <c r="A41" s="251" t="s">
        <v>251</v>
      </c>
      <c r="B41" s="252" t="s">
        <v>83</v>
      </c>
      <c r="C41" s="247">
        <v>19</v>
      </c>
      <c r="D41" s="250">
        <f>D42+D43</f>
        <v>0</v>
      </c>
      <c r="E41" s="250">
        <f>E42+E43</f>
        <v>0</v>
      </c>
      <c r="F41" s="250">
        <f>F42+F43</f>
        <v>0</v>
      </c>
    </row>
    <row r="42" spans="1:6" s="216" customFormat="1" ht="24" hidden="1">
      <c r="A42" s="251" t="s">
        <v>252</v>
      </c>
      <c r="B42" s="252" t="s">
        <v>253</v>
      </c>
      <c r="C42" s="247">
        <v>20</v>
      </c>
      <c r="D42" s="248"/>
      <c r="E42" s="248"/>
      <c r="F42" s="255"/>
    </row>
    <row r="43" spans="1:6" s="216" customFormat="1" ht="12" hidden="1">
      <c r="A43" s="251" t="s">
        <v>254</v>
      </c>
      <c r="B43" s="252" t="s">
        <v>255</v>
      </c>
      <c r="C43" s="247">
        <v>21</v>
      </c>
      <c r="D43" s="248"/>
      <c r="E43" s="248"/>
      <c r="F43" s="255"/>
    </row>
    <row r="44" spans="1:6" s="216" customFormat="1" ht="12" hidden="1">
      <c r="A44" s="251" t="s">
        <v>256</v>
      </c>
      <c r="B44" s="252" t="s">
        <v>86</v>
      </c>
      <c r="C44" s="247">
        <v>22</v>
      </c>
      <c r="D44" s="250">
        <f>D45+D46</f>
        <v>0</v>
      </c>
      <c r="E44" s="250">
        <f>E45+E46</f>
        <v>0</v>
      </c>
      <c r="F44" s="250">
        <f>F45+F46</f>
        <v>0</v>
      </c>
    </row>
    <row r="45" spans="1:6" s="216" customFormat="1" ht="24" hidden="1">
      <c r="A45" s="251" t="s">
        <v>257</v>
      </c>
      <c r="B45" s="252" t="s">
        <v>258</v>
      </c>
      <c r="C45" s="247">
        <v>23</v>
      </c>
      <c r="D45" s="248"/>
      <c r="E45" s="248"/>
      <c r="F45" s="255"/>
    </row>
    <row r="46" spans="1:6" s="216" customFormat="1" ht="24" hidden="1">
      <c r="A46" s="251" t="s">
        <v>259</v>
      </c>
      <c r="B46" s="252" t="s">
        <v>260</v>
      </c>
      <c r="C46" s="247">
        <v>24</v>
      </c>
      <c r="D46" s="248"/>
      <c r="E46" s="248"/>
      <c r="F46" s="255"/>
    </row>
    <row r="47" spans="1:6" s="216" customFormat="1" ht="12" hidden="1">
      <c r="A47" s="251" t="s">
        <v>261</v>
      </c>
      <c r="B47" s="252" t="s">
        <v>262</v>
      </c>
      <c r="C47" s="247">
        <v>25</v>
      </c>
      <c r="D47" s="250">
        <f>D48+D49+D50+D51</f>
        <v>0</v>
      </c>
      <c r="E47" s="250">
        <f>E48+E49+E50+E51</f>
        <v>0</v>
      </c>
      <c r="F47" s="250">
        <f>F48+F49+F50+F51</f>
        <v>0</v>
      </c>
    </row>
    <row r="48" spans="1:6" s="216" customFormat="1" ht="24" hidden="1">
      <c r="A48" s="251" t="s">
        <v>263</v>
      </c>
      <c r="B48" s="252" t="s">
        <v>264</v>
      </c>
      <c r="C48" s="247">
        <v>26</v>
      </c>
      <c r="D48" s="248"/>
      <c r="E48" s="248"/>
      <c r="F48" s="255"/>
    </row>
    <row r="49" spans="1:6" s="216" customFormat="1" ht="12" hidden="1">
      <c r="A49" s="251" t="s">
        <v>265</v>
      </c>
      <c r="B49" s="252" t="s">
        <v>266</v>
      </c>
      <c r="C49" s="247">
        <v>27</v>
      </c>
      <c r="D49" s="248"/>
      <c r="E49" s="248"/>
      <c r="F49" s="255"/>
    </row>
    <row r="50" spans="1:6" s="216" customFormat="1" ht="24" hidden="1">
      <c r="A50" s="251" t="s">
        <v>267</v>
      </c>
      <c r="B50" s="256" t="s">
        <v>268</v>
      </c>
      <c r="C50" s="247">
        <v>28</v>
      </c>
      <c r="D50" s="248"/>
      <c r="E50" s="248"/>
      <c r="F50" s="255"/>
    </row>
    <row r="51" spans="1:6" s="216" customFormat="1" ht="12" hidden="1">
      <c r="A51" s="251" t="s">
        <v>269</v>
      </c>
      <c r="B51" s="256" t="s">
        <v>270</v>
      </c>
      <c r="C51" s="247">
        <v>29</v>
      </c>
      <c r="D51" s="248"/>
      <c r="E51" s="248"/>
      <c r="F51" s="255"/>
    </row>
    <row r="52" spans="1:6" s="216" customFormat="1" ht="12" hidden="1">
      <c r="A52" s="245" t="s">
        <v>271</v>
      </c>
      <c r="B52" s="249" t="s">
        <v>88</v>
      </c>
      <c r="C52" s="247">
        <v>30</v>
      </c>
      <c r="D52" s="250">
        <f>D53+D54+D55+D56+D57</f>
        <v>0</v>
      </c>
      <c r="E52" s="250">
        <f>E53+E54+E55+E56+E57</f>
        <v>0</v>
      </c>
      <c r="F52" s="250">
        <f>F53+F54+F55+F56+F57</f>
        <v>0</v>
      </c>
    </row>
    <row r="53" spans="1:6" s="216" customFormat="1" ht="12" hidden="1">
      <c r="A53" s="251" t="s">
        <v>272</v>
      </c>
      <c r="B53" s="252" t="s">
        <v>273</v>
      </c>
      <c r="C53" s="247">
        <v>31</v>
      </c>
      <c r="D53" s="250"/>
      <c r="E53" s="250"/>
      <c r="F53" s="250"/>
    </row>
    <row r="54" spans="1:6" s="216" customFormat="1" ht="12" hidden="1">
      <c r="A54" s="251" t="s">
        <v>274</v>
      </c>
      <c r="B54" s="252" t="s">
        <v>275</v>
      </c>
      <c r="C54" s="247">
        <v>32</v>
      </c>
      <c r="D54" s="250"/>
      <c r="E54" s="250"/>
      <c r="F54" s="250"/>
    </row>
    <row r="55" spans="1:6" s="216" customFormat="1" ht="12" hidden="1" customHeight="1">
      <c r="A55" s="251" t="s">
        <v>276</v>
      </c>
      <c r="B55" s="252" t="s">
        <v>277</v>
      </c>
      <c r="C55" s="247">
        <v>33</v>
      </c>
      <c r="D55" s="250"/>
      <c r="E55" s="250"/>
      <c r="F55" s="250"/>
    </row>
    <row r="56" spans="1:6" s="216" customFormat="1" ht="24" hidden="1">
      <c r="A56" s="251" t="s">
        <v>278</v>
      </c>
      <c r="B56" s="252" t="s">
        <v>94</v>
      </c>
      <c r="C56" s="247">
        <v>34</v>
      </c>
      <c r="D56" s="250"/>
      <c r="E56" s="250"/>
      <c r="F56" s="250"/>
    </row>
    <row r="57" spans="1:6" s="216" customFormat="1" ht="24" hidden="1">
      <c r="A57" s="251" t="s">
        <v>279</v>
      </c>
      <c r="B57" s="252" t="s">
        <v>280</v>
      </c>
      <c r="C57" s="247">
        <v>35</v>
      </c>
      <c r="D57" s="250"/>
      <c r="E57" s="250"/>
      <c r="F57" s="250"/>
    </row>
    <row r="58" spans="1:6" s="216" customFormat="1" ht="12" hidden="1">
      <c r="A58" s="245" t="s">
        <v>281</v>
      </c>
      <c r="B58" s="249" t="s">
        <v>96</v>
      </c>
      <c r="C58" s="247">
        <v>36</v>
      </c>
      <c r="D58" s="250">
        <f>D59+D62+D66</f>
        <v>0</v>
      </c>
      <c r="E58" s="250">
        <f>E59+E62+E66</f>
        <v>0</v>
      </c>
      <c r="F58" s="250">
        <f>F59+F62+F66</f>
        <v>0</v>
      </c>
    </row>
    <row r="59" spans="1:6" s="216" customFormat="1" ht="12" hidden="1">
      <c r="A59" s="251" t="s">
        <v>282</v>
      </c>
      <c r="B59" s="257" t="s">
        <v>283</v>
      </c>
      <c r="C59" s="247">
        <v>37</v>
      </c>
      <c r="D59" s="250">
        <f>D60+D61</f>
        <v>0</v>
      </c>
      <c r="E59" s="250">
        <f>E60+E61</f>
        <v>0</v>
      </c>
      <c r="F59" s="250">
        <f>F60+F61</f>
        <v>0</v>
      </c>
    </row>
    <row r="60" spans="1:6" s="216" customFormat="1" ht="12" hidden="1">
      <c r="A60" s="251" t="s">
        <v>284</v>
      </c>
      <c r="B60" s="257" t="s">
        <v>98</v>
      </c>
      <c r="C60" s="247">
        <v>38</v>
      </c>
      <c r="D60" s="248"/>
      <c r="E60" s="248"/>
      <c r="F60" s="255"/>
    </row>
    <row r="61" spans="1:6" s="216" customFormat="1" ht="12" hidden="1">
      <c r="A61" s="251" t="s">
        <v>285</v>
      </c>
      <c r="B61" s="257" t="s">
        <v>99</v>
      </c>
      <c r="C61" s="247">
        <v>39</v>
      </c>
      <c r="D61" s="248"/>
      <c r="E61" s="248"/>
      <c r="F61" s="255"/>
    </row>
    <row r="62" spans="1:6" s="216" customFormat="1" ht="12" hidden="1" customHeight="1">
      <c r="A62" s="251" t="s">
        <v>286</v>
      </c>
      <c r="B62" s="252" t="s">
        <v>287</v>
      </c>
      <c r="C62" s="247">
        <v>40</v>
      </c>
      <c r="D62" s="250">
        <f>D63+D64+D65</f>
        <v>0</v>
      </c>
      <c r="E62" s="250">
        <f>E63+E64+E65</f>
        <v>0</v>
      </c>
      <c r="F62" s="250">
        <f>F63+F64+F65</f>
        <v>0</v>
      </c>
    </row>
    <row r="63" spans="1:6" s="216" customFormat="1" ht="12" hidden="1">
      <c r="A63" s="251" t="s">
        <v>288</v>
      </c>
      <c r="B63" s="252" t="s">
        <v>289</v>
      </c>
      <c r="C63" s="247">
        <v>41</v>
      </c>
      <c r="D63" s="248"/>
      <c r="E63" s="248"/>
      <c r="F63" s="255"/>
    </row>
    <row r="64" spans="1:6" s="216" customFormat="1" ht="12" hidden="1">
      <c r="A64" s="251" t="s">
        <v>290</v>
      </c>
      <c r="B64" s="252" t="s">
        <v>291</v>
      </c>
      <c r="C64" s="247">
        <v>42</v>
      </c>
      <c r="D64" s="248"/>
      <c r="E64" s="248"/>
      <c r="F64" s="255"/>
    </row>
    <row r="65" spans="1:6" s="216" customFormat="1" ht="12" hidden="1">
      <c r="A65" s="251" t="s">
        <v>292</v>
      </c>
      <c r="B65" s="252" t="s">
        <v>293</v>
      </c>
      <c r="C65" s="247">
        <v>43</v>
      </c>
      <c r="D65" s="248"/>
      <c r="E65" s="248"/>
      <c r="F65" s="255"/>
    </row>
    <row r="66" spans="1:6" s="216" customFormat="1" ht="12" hidden="1">
      <c r="A66" s="251" t="s">
        <v>294</v>
      </c>
      <c r="B66" s="252" t="s">
        <v>103</v>
      </c>
      <c r="C66" s="247">
        <v>44</v>
      </c>
      <c r="D66" s="250"/>
      <c r="E66" s="250"/>
      <c r="F66" s="250"/>
    </row>
    <row r="67" spans="1:6" s="216" customFormat="1" ht="12" hidden="1">
      <c r="A67" s="245" t="s">
        <v>295</v>
      </c>
      <c r="B67" s="249" t="s">
        <v>296</v>
      </c>
      <c r="C67" s="247">
        <v>45</v>
      </c>
      <c r="D67" s="250">
        <f>D68+D72</f>
        <v>0</v>
      </c>
      <c r="E67" s="250">
        <f>E68+E72</f>
        <v>0</v>
      </c>
      <c r="F67" s="250">
        <f>F68+F72</f>
        <v>0</v>
      </c>
    </row>
    <row r="68" spans="1:6" s="216" customFormat="1" ht="12" hidden="1">
      <c r="A68" s="251" t="s">
        <v>297</v>
      </c>
      <c r="B68" s="258" t="s">
        <v>298</v>
      </c>
      <c r="C68" s="247">
        <v>46</v>
      </c>
      <c r="D68" s="250">
        <f>D69+D70+D71</f>
        <v>0</v>
      </c>
      <c r="E68" s="250">
        <f>E69+E70+E71</f>
        <v>0</v>
      </c>
      <c r="F68" s="250">
        <f>F69+F70+F71</f>
        <v>0</v>
      </c>
    </row>
    <row r="69" spans="1:6" s="216" customFormat="1" ht="12" hidden="1">
      <c r="A69" s="251" t="s">
        <v>299</v>
      </c>
      <c r="B69" s="258" t="s">
        <v>300</v>
      </c>
      <c r="C69" s="247">
        <v>47</v>
      </c>
      <c r="D69" s="248"/>
      <c r="E69" s="248"/>
      <c r="F69" s="255"/>
    </row>
    <row r="70" spans="1:6" s="216" customFormat="1" ht="12" hidden="1">
      <c r="A70" s="251" t="s">
        <v>301</v>
      </c>
      <c r="B70" s="252" t="s">
        <v>302</v>
      </c>
      <c r="C70" s="247">
        <v>48</v>
      </c>
      <c r="D70" s="248"/>
      <c r="E70" s="248"/>
      <c r="F70" s="255"/>
    </row>
    <row r="71" spans="1:6" s="216" customFormat="1" ht="12" hidden="1">
      <c r="A71" s="251" t="s">
        <v>303</v>
      </c>
      <c r="B71" s="256" t="s">
        <v>304</v>
      </c>
      <c r="C71" s="247">
        <v>49</v>
      </c>
      <c r="D71" s="248"/>
      <c r="E71" s="248"/>
      <c r="F71" s="255"/>
    </row>
    <row r="72" spans="1:6" s="216" customFormat="1" ht="12" hidden="1">
      <c r="A72" s="251" t="s">
        <v>305</v>
      </c>
      <c r="B72" s="252" t="s">
        <v>306</v>
      </c>
      <c r="C72" s="247">
        <v>50</v>
      </c>
      <c r="D72" s="250"/>
      <c r="E72" s="250"/>
      <c r="F72" s="250"/>
    </row>
    <row r="73" spans="1:6" s="216" customFormat="1" ht="36" hidden="1">
      <c r="A73" s="245" t="s">
        <v>307</v>
      </c>
      <c r="B73" s="249" t="s">
        <v>308</v>
      </c>
      <c r="C73" s="247">
        <v>51</v>
      </c>
      <c r="D73" s="250"/>
      <c r="E73" s="250"/>
      <c r="F73" s="250"/>
    </row>
    <row r="74" spans="1:6" s="216" customFormat="1" ht="48" hidden="1">
      <c r="A74" s="245" t="s">
        <v>309</v>
      </c>
      <c r="B74" s="259" t="s">
        <v>310</v>
      </c>
      <c r="C74" s="247">
        <v>52</v>
      </c>
      <c r="D74" s="248">
        <f>D75+D81+D82</f>
        <v>0</v>
      </c>
      <c r="E74" s="248">
        <f>E75+E81+E82</f>
        <v>0</v>
      </c>
      <c r="F74" s="248">
        <f>F75+F81+F82</f>
        <v>0</v>
      </c>
    </row>
    <row r="75" spans="1:6" s="216" customFormat="1" ht="24" hidden="1">
      <c r="A75" s="245" t="s">
        <v>311</v>
      </c>
      <c r="B75" s="259" t="s">
        <v>120</v>
      </c>
      <c r="C75" s="247">
        <v>53</v>
      </c>
      <c r="D75" s="250">
        <f>D76+D77+D78+D79+D80</f>
        <v>0</v>
      </c>
      <c r="E75" s="250">
        <f>E76+E77+E78+E79+E80</f>
        <v>0</v>
      </c>
      <c r="F75" s="250">
        <f>F76+F77+F78+F79+F80</f>
        <v>0</v>
      </c>
    </row>
    <row r="76" spans="1:6" s="216" customFormat="1" ht="24" hidden="1">
      <c r="A76" s="251" t="s">
        <v>312</v>
      </c>
      <c r="B76" s="258" t="s">
        <v>313</v>
      </c>
      <c r="C76" s="247">
        <v>54</v>
      </c>
      <c r="D76" s="250"/>
      <c r="E76" s="250"/>
      <c r="F76" s="250"/>
    </row>
    <row r="77" spans="1:6" s="216" customFormat="1" ht="14.25" hidden="1" customHeight="1">
      <c r="A77" s="251" t="s">
        <v>314</v>
      </c>
      <c r="B77" s="260" t="s">
        <v>315</v>
      </c>
      <c r="C77" s="247">
        <v>55</v>
      </c>
      <c r="D77" s="250"/>
      <c r="E77" s="250"/>
      <c r="F77" s="250"/>
    </row>
    <row r="78" spans="1:6" s="216" customFormat="1" ht="12" hidden="1">
      <c r="A78" s="251" t="s">
        <v>316</v>
      </c>
      <c r="B78" s="260" t="s">
        <v>317</v>
      </c>
      <c r="C78" s="247">
        <v>56</v>
      </c>
      <c r="D78" s="250"/>
      <c r="E78" s="250"/>
      <c r="F78" s="250"/>
    </row>
    <row r="79" spans="1:6" s="216" customFormat="1" ht="15.75" hidden="1" customHeight="1">
      <c r="A79" s="251" t="s">
        <v>318</v>
      </c>
      <c r="B79" s="260" t="s">
        <v>319</v>
      </c>
      <c r="C79" s="261">
        <v>57</v>
      </c>
      <c r="D79" s="248"/>
      <c r="E79" s="248"/>
      <c r="F79" s="255"/>
    </row>
    <row r="80" spans="1:6" s="216" customFormat="1" ht="24" hidden="1">
      <c r="A80" s="251" t="s">
        <v>320</v>
      </c>
      <c r="B80" s="260" t="s">
        <v>321</v>
      </c>
      <c r="C80" s="247">
        <v>58</v>
      </c>
      <c r="D80" s="248"/>
      <c r="E80" s="248"/>
      <c r="F80" s="255"/>
    </row>
    <row r="81" spans="1:11" s="216" customFormat="1" ht="24.75" hidden="1" customHeight="1">
      <c r="A81" s="245" t="s">
        <v>322</v>
      </c>
      <c r="B81" s="262" t="s">
        <v>323</v>
      </c>
      <c r="C81" s="247">
        <v>59</v>
      </c>
      <c r="D81" s="248"/>
      <c r="E81" s="248"/>
      <c r="F81" s="255"/>
    </row>
    <row r="82" spans="1:11" s="216" customFormat="1" ht="24" hidden="1">
      <c r="A82" s="245" t="s">
        <v>324</v>
      </c>
      <c r="B82" s="262" t="s">
        <v>325</v>
      </c>
      <c r="C82" s="247">
        <v>60</v>
      </c>
      <c r="D82" s="248"/>
      <c r="E82" s="248"/>
      <c r="F82" s="255"/>
    </row>
    <row r="83" spans="1:11" s="216" customFormat="1" ht="12">
      <c r="A83" s="251"/>
      <c r="B83" s="259" t="s">
        <v>326</v>
      </c>
      <c r="C83" s="247">
        <v>61</v>
      </c>
      <c r="D83" s="263">
        <f>D23+D74</f>
        <v>1.6</v>
      </c>
      <c r="E83" s="263">
        <f>E23+E74</f>
        <v>42.9</v>
      </c>
      <c r="F83" s="263">
        <f>F23+F74</f>
        <v>0</v>
      </c>
    </row>
    <row r="84" spans="1:11" s="216" customFormat="1" ht="15.75" customHeight="1">
      <c r="A84" s="264"/>
      <c r="B84" s="265"/>
      <c r="C84" s="266"/>
      <c r="D84" s="267"/>
      <c r="E84" s="267"/>
      <c r="F84" s="268"/>
    </row>
    <row r="85" spans="1:11" s="216" customFormat="1" ht="13.5" customHeight="1">
      <c r="A85" s="266" t="s">
        <v>327</v>
      </c>
      <c r="B85" s="269"/>
      <c r="C85" s="269"/>
      <c r="D85" s="269"/>
      <c r="E85" s="269"/>
      <c r="F85" s="269"/>
    </row>
    <row r="86" spans="1:11" s="216" customFormat="1" ht="12.75" customHeight="1">
      <c r="A86" s="6"/>
      <c r="B86" s="135"/>
      <c r="C86" s="270"/>
      <c r="D86" s="135"/>
      <c r="E86" s="135"/>
      <c r="F86" s="135"/>
      <c r="G86" s="271"/>
    </row>
    <row r="87" spans="1:11" s="216" customFormat="1">
      <c r="A87" s="272"/>
      <c r="B87" s="272"/>
      <c r="C87" s="270"/>
      <c r="D87" s="135"/>
      <c r="E87" s="135"/>
      <c r="F87" s="135"/>
      <c r="G87" s="271"/>
      <c r="H87" s="273"/>
      <c r="I87" s="274"/>
      <c r="J87" s="269"/>
      <c r="K87" s="275"/>
    </row>
    <row r="88" spans="1:11" s="216" customFormat="1">
      <c r="A88" s="276" t="s">
        <v>191</v>
      </c>
      <c r="B88" s="277"/>
      <c r="C88" s="270"/>
      <c r="D88" s="278"/>
      <c r="E88" s="135"/>
      <c r="F88" s="278" t="s">
        <v>192</v>
      </c>
      <c r="G88" s="279"/>
      <c r="H88" s="280"/>
      <c r="I88" s="274"/>
      <c r="J88" s="281"/>
      <c r="K88" s="275"/>
    </row>
    <row r="89" spans="1:11" s="216" customFormat="1">
      <c r="A89" s="6" t="s">
        <v>328</v>
      </c>
      <c r="B89" s="135"/>
      <c r="C89" s="270"/>
      <c r="D89" s="6" t="s">
        <v>182</v>
      </c>
      <c r="E89" s="135"/>
      <c r="F89" s="6" t="s">
        <v>183</v>
      </c>
      <c r="G89" s="271"/>
    </row>
    <row r="90" spans="1:11" s="216" customFormat="1">
      <c r="A90" s="6"/>
      <c r="B90" s="135"/>
      <c r="C90" s="270"/>
      <c r="D90" s="135"/>
      <c r="E90" s="135"/>
      <c r="F90" s="1"/>
      <c r="G90" s="282"/>
    </row>
    <row r="91" spans="1:11" s="216" customFormat="1" ht="13.5">
      <c r="A91" s="276" t="s">
        <v>329</v>
      </c>
      <c r="B91" s="277"/>
      <c r="C91" s="283"/>
      <c r="D91" s="278"/>
      <c r="E91" s="1"/>
      <c r="F91" s="278" t="s">
        <v>185</v>
      </c>
      <c r="G91" s="279"/>
      <c r="H91" s="270"/>
      <c r="I91" s="284"/>
      <c r="J91" s="285"/>
      <c r="K91" s="285"/>
    </row>
    <row r="92" spans="1:11" s="216" customFormat="1" ht="11.25" customHeight="1">
      <c r="A92" s="6" t="s">
        <v>330</v>
      </c>
      <c r="B92" s="135"/>
      <c r="C92" s="283"/>
      <c r="D92" s="6" t="s">
        <v>182</v>
      </c>
      <c r="E92" s="135"/>
      <c r="F92" s="6" t="s">
        <v>183</v>
      </c>
      <c r="G92" s="271"/>
      <c r="H92" s="280"/>
      <c r="J92" s="286"/>
    </row>
    <row r="93" spans="1:11">
      <c r="A93" s="6" t="s">
        <v>331</v>
      </c>
      <c r="B93" s="135"/>
      <c r="C93" s="287"/>
      <c r="D93" s="135"/>
      <c r="E93" s="135"/>
      <c r="F93" s="135"/>
    </row>
    <row r="94" spans="1:11">
      <c r="A94" s="6"/>
      <c r="B94" s="135"/>
      <c r="C94" s="283"/>
      <c r="D94" s="135"/>
      <c r="E94" s="135"/>
      <c r="F94" s="135"/>
    </row>
    <row r="95" spans="1:11">
      <c r="A95" s="6"/>
      <c r="B95" s="135"/>
      <c r="C95" s="270"/>
      <c r="D95" s="135"/>
      <c r="E95" s="135"/>
      <c r="F95" s="135"/>
    </row>
    <row r="96" spans="1:11">
      <c r="A96" s="6"/>
      <c r="B96" s="135"/>
      <c r="C96" s="287"/>
      <c r="D96" s="135"/>
      <c r="E96" s="135"/>
      <c r="F96" s="135"/>
    </row>
    <row r="97" spans="1:6">
      <c r="A97" s="272"/>
      <c r="B97" s="272"/>
      <c r="C97" s="270"/>
      <c r="D97" s="135"/>
      <c r="E97" s="135"/>
      <c r="F97" s="135"/>
    </row>
    <row r="98" spans="1:6">
      <c r="A98" s="6"/>
      <c r="B98" s="135"/>
      <c r="C98" s="270"/>
      <c r="D98" s="135"/>
      <c r="E98" s="135"/>
      <c r="F98" s="135"/>
    </row>
    <row r="99" spans="1:6">
      <c r="A99" s="6"/>
      <c r="B99" s="135"/>
      <c r="C99" s="270"/>
      <c r="D99" s="135"/>
      <c r="E99" s="135"/>
      <c r="F99" s="135"/>
    </row>
    <row r="100" spans="1:6">
      <c r="A100" s="6"/>
      <c r="B100" s="135"/>
      <c r="C100" s="270"/>
      <c r="D100" s="135"/>
      <c r="E100" s="135"/>
      <c r="F100" s="135"/>
    </row>
    <row r="101" spans="1:6">
      <c r="A101" s="6"/>
      <c r="B101" s="135"/>
      <c r="C101" s="283"/>
      <c r="D101" s="135"/>
      <c r="E101" s="135"/>
      <c r="F101" s="135"/>
    </row>
    <row r="102" spans="1:6">
      <c r="A102" s="6"/>
      <c r="B102" s="135"/>
      <c r="C102" s="283"/>
      <c r="D102" s="135"/>
      <c r="E102" s="135"/>
      <c r="F102" s="135"/>
    </row>
    <row r="103" spans="1:6">
      <c r="A103" s="6"/>
      <c r="B103" s="135"/>
      <c r="C103" s="287"/>
      <c r="D103" s="135"/>
      <c r="E103" s="135"/>
      <c r="F103" s="135"/>
    </row>
    <row r="104" spans="1:6">
      <c r="A104" s="6"/>
      <c r="B104" s="135"/>
      <c r="C104" s="283"/>
      <c r="D104" s="135"/>
      <c r="E104" s="135"/>
      <c r="F104" s="135"/>
    </row>
    <row r="105" spans="1:6">
      <c r="A105" s="6"/>
      <c r="B105" s="135"/>
      <c r="C105" s="270"/>
      <c r="D105" s="135"/>
      <c r="E105" s="135"/>
      <c r="F105" s="135"/>
    </row>
    <row r="106" spans="1:6">
      <c r="A106" s="6"/>
      <c r="B106" s="135"/>
      <c r="C106" s="287"/>
      <c r="D106" s="135"/>
      <c r="E106" s="135"/>
      <c r="F106" s="135"/>
    </row>
    <row r="107" spans="1:6">
      <c r="A107" s="6"/>
      <c r="B107" s="135"/>
      <c r="C107" s="266"/>
      <c r="D107" s="135"/>
      <c r="E107" s="135"/>
      <c r="F107" s="135"/>
    </row>
    <row r="108" spans="1:6">
      <c r="A108" s="6"/>
      <c r="B108" s="135"/>
      <c r="C108" s="288"/>
      <c r="D108" s="135"/>
      <c r="E108" s="135"/>
      <c r="F108" s="135"/>
    </row>
    <row r="109" spans="1:6">
      <c r="A109" s="6"/>
      <c r="B109" s="135"/>
      <c r="C109" s="266"/>
      <c r="D109" s="135"/>
      <c r="E109" s="135"/>
      <c r="F109" s="135"/>
    </row>
    <row r="110" spans="1:6">
      <c r="A110" s="6"/>
      <c r="B110" s="135"/>
      <c r="C110" s="266"/>
      <c r="D110" s="135"/>
      <c r="E110" s="135"/>
      <c r="F110" s="135"/>
    </row>
    <row r="111" spans="1:6">
      <c r="A111" s="6"/>
      <c r="B111" s="135"/>
      <c r="C111" s="270"/>
      <c r="D111" s="135"/>
      <c r="E111" s="135"/>
      <c r="F111" s="135"/>
    </row>
    <row r="112" spans="1:6">
      <c r="A112" s="6"/>
      <c r="B112" s="135"/>
      <c r="C112" s="273"/>
      <c r="D112" s="135"/>
      <c r="E112" s="135"/>
      <c r="F112" s="135"/>
    </row>
    <row r="113" spans="1:6">
      <c r="A113" s="6"/>
      <c r="B113" s="135"/>
      <c r="C113" s="280"/>
      <c r="D113" s="135"/>
      <c r="E113" s="135"/>
      <c r="F113" s="135"/>
    </row>
    <row r="114" spans="1:6">
      <c r="A114" s="6"/>
      <c r="B114" s="135"/>
      <c r="C114" s="280"/>
      <c r="D114" s="135"/>
      <c r="E114" s="135"/>
      <c r="F114" s="135"/>
    </row>
    <row r="115" spans="1:6">
      <c r="A115" s="6"/>
      <c r="B115" s="135"/>
      <c r="C115" s="270"/>
      <c r="D115" s="135"/>
      <c r="E115" s="135"/>
      <c r="F115" s="135"/>
    </row>
    <row r="116" spans="1:6">
      <c r="A116" s="6"/>
      <c r="B116" s="135"/>
      <c r="C116" s="270"/>
      <c r="D116" s="135"/>
      <c r="E116" s="135"/>
      <c r="F116" s="135"/>
    </row>
    <row r="117" spans="1:6">
      <c r="A117" s="6"/>
      <c r="B117" s="135"/>
      <c r="C117" s="270"/>
      <c r="D117" s="135"/>
      <c r="E117" s="135"/>
      <c r="F117" s="135"/>
    </row>
    <row r="118" spans="1:6">
      <c r="A118" s="6"/>
      <c r="B118" s="135"/>
      <c r="C118" s="280"/>
      <c r="D118" s="135"/>
      <c r="E118" s="135"/>
      <c r="F118" s="135"/>
    </row>
    <row r="119" spans="1:6">
      <c r="A119" s="6"/>
      <c r="B119" s="135"/>
      <c r="C119" s="270"/>
      <c r="D119" s="135"/>
      <c r="E119" s="135"/>
      <c r="F119" s="135"/>
    </row>
    <row r="120" spans="1:6">
      <c r="A120" s="6"/>
      <c r="B120" s="135"/>
      <c r="C120" s="270"/>
      <c r="D120" s="135"/>
      <c r="E120" s="135"/>
      <c r="F120" s="135"/>
    </row>
    <row r="121" spans="1:6">
      <c r="A121" s="6"/>
      <c r="B121" s="135"/>
      <c r="C121" s="270"/>
      <c r="D121" s="135"/>
      <c r="E121" s="135"/>
      <c r="F121" s="135"/>
    </row>
    <row r="122" spans="1:6">
      <c r="A122" s="6"/>
      <c r="B122" s="135"/>
      <c r="C122" s="280"/>
      <c r="D122" s="135"/>
      <c r="E122" s="135"/>
      <c r="F122" s="135"/>
    </row>
    <row r="123" spans="1:6">
      <c r="A123" s="6"/>
      <c r="B123" s="135"/>
      <c r="C123" s="270"/>
      <c r="D123" s="135"/>
      <c r="E123" s="135"/>
      <c r="F123" s="135"/>
    </row>
    <row r="124" spans="1:6">
      <c r="A124" s="6"/>
      <c r="B124" s="135"/>
      <c r="C124" s="270"/>
      <c r="D124" s="135"/>
      <c r="E124" s="135"/>
      <c r="F124" s="135"/>
    </row>
    <row r="125" spans="1:6">
      <c r="A125" s="6"/>
      <c r="B125" s="135"/>
      <c r="C125" s="270"/>
      <c r="D125" s="135"/>
      <c r="E125" s="135"/>
      <c r="F125" s="135"/>
    </row>
    <row r="126" spans="1:6">
      <c r="A126" s="6"/>
      <c r="B126" s="135"/>
      <c r="C126" s="270"/>
      <c r="D126" s="135"/>
      <c r="E126" s="135"/>
      <c r="F126" s="135"/>
    </row>
    <row r="127" spans="1:6">
      <c r="A127" s="6"/>
      <c r="B127" s="135"/>
      <c r="C127" s="270"/>
      <c r="D127" s="135"/>
      <c r="E127" s="135"/>
      <c r="F127" s="135"/>
    </row>
    <row r="128" spans="1:6">
      <c r="A128" s="6"/>
      <c r="B128" s="135"/>
      <c r="C128" s="270"/>
      <c r="D128" s="135"/>
      <c r="E128" s="135"/>
      <c r="F128" s="135"/>
    </row>
    <row r="129" spans="1:6">
      <c r="A129" s="6"/>
      <c r="B129" s="135"/>
      <c r="C129" s="273"/>
      <c r="D129" s="135"/>
      <c r="E129" s="135"/>
      <c r="F129" s="135"/>
    </row>
    <row r="130" spans="1:6">
      <c r="A130" s="6"/>
      <c r="B130" s="135"/>
      <c r="C130" s="280"/>
      <c r="D130" s="135"/>
      <c r="E130" s="135"/>
      <c r="F130" s="135"/>
    </row>
    <row r="131" spans="1:6">
      <c r="A131" s="6"/>
      <c r="B131" s="135"/>
      <c r="C131" s="270"/>
      <c r="D131" s="135"/>
      <c r="E131" s="135"/>
      <c r="F131" s="135"/>
    </row>
    <row r="132" spans="1:6">
      <c r="A132" s="6"/>
      <c r="B132" s="135"/>
      <c r="C132" s="270"/>
      <c r="D132" s="135"/>
      <c r="E132" s="135"/>
      <c r="F132" s="135"/>
    </row>
    <row r="133" spans="1:6">
      <c r="A133" s="6"/>
      <c r="B133" s="135"/>
      <c r="C133" s="270"/>
      <c r="D133" s="135"/>
      <c r="E133" s="135"/>
      <c r="F133" s="135"/>
    </row>
    <row r="134" spans="1:6">
      <c r="A134" s="6"/>
      <c r="B134" s="135"/>
      <c r="C134" s="273"/>
      <c r="D134" s="135"/>
      <c r="E134" s="135"/>
      <c r="F134" s="135"/>
    </row>
    <row r="135" spans="1:6">
      <c r="A135" s="6"/>
      <c r="B135" s="135"/>
      <c r="C135" s="280"/>
      <c r="D135" s="135"/>
      <c r="E135" s="135"/>
      <c r="F135" s="135"/>
    </row>
    <row r="136" spans="1:6">
      <c r="A136" s="6"/>
      <c r="B136" s="135"/>
      <c r="C136" s="270"/>
      <c r="D136" s="135"/>
      <c r="E136" s="135"/>
      <c r="F136" s="135"/>
    </row>
    <row r="137" spans="1:6">
      <c r="A137" s="6"/>
      <c r="B137" s="135"/>
      <c r="C137" s="270"/>
      <c r="D137" s="135"/>
      <c r="E137" s="135"/>
      <c r="F137" s="135"/>
    </row>
    <row r="138" spans="1:6">
      <c r="A138" s="6"/>
      <c r="B138" s="135"/>
      <c r="C138" s="280"/>
      <c r="D138" s="135"/>
      <c r="E138" s="135"/>
      <c r="F138" s="135"/>
    </row>
    <row r="139" spans="1:6">
      <c r="A139" s="6"/>
      <c r="B139" s="135"/>
      <c r="C139" s="270"/>
      <c r="D139" s="135"/>
      <c r="E139" s="135"/>
      <c r="F139" s="135"/>
    </row>
    <row r="140" spans="1:6">
      <c r="A140" s="6"/>
      <c r="B140" s="135"/>
      <c r="C140" s="270"/>
      <c r="D140" s="135"/>
      <c r="E140" s="135"/>
      <c r="F140" s="135"/>
    </row>
    <row r="141" spans="1:6">
      <c r="A141" s="6"/>
      <c r="B141" s="135"/>
      <c r="C141" s="280"/>
      <c r="D141" s="135"/>
      <c r="E141" s="135"/>
      <c r="F141" s="135"/>
    </row>
    <row r="142" spans="1:6">
      <c r="A142" s="6"/>
      <c r="B142" s="135"/>
      <c r="C142" s="270"/>
      <c r="D142" s="135"/>
      <c r="E142" s="135"/>
      <c r="F142" s="135"/>
    </row>
    <row r="143" spans="1:6">
      <c r="A143" s="6"/>
      <c r="B143" s="135"/>
      <c r="C143" s="270"/>
      <c r="D143" s="135"/>
      <c r="E143" s="135"/>
      <c r="F143" s="135"/>
    </row>
    <row r="144" spans="1:6">
      <c r="A144" s="6"/>
      <c r="B144" s="135"/>
      <c r="C144" s="283"/>
      <c r="D144" s="135"/>
      <c r="E144" s="135"/>
      <c r="F144" s="135"/>
    </row>
    <row r="145" spans="1:6">
      <c r="A145" s="6"/>
      <c r="B145" s="135"/>
      <c r="C145" s="283"/>
      <c r="D145" s="135"/>
      <c r="E145" s="135"/>
      <c r="F145" s="135"/>
    </row>
    <row r="146" spans="1:6">
      <c r="A146" s="6"/>
      <c r="B146" s="135"/>
      <c r="C146" s="273"/>
      <c r="D146" s="135"/>
      <c r="E146" s="135"/>
      <c r="F146" s="135"/>
    </row>
    <row r="147" spans="1:6">
      <c r="A147" s="6"/>
      <c r="B147" s="135"/>
      <c r="C147" s="280"/>
      <c r="D147" s="135"/>
      <c r="E147" s="135"/>
      <c r="F147" s="135"/>
    </row>
    <row r="148" spans="1:6">
      <c r="A148" s="6"/>
      <c r="B148" s="135"/>
      <c r="C148" s="270"/>
      <c r="D148" s="135"/>
      <c r="E148" s="135"/>
      <c r="F148" s="135"/>
    </row>
    <row r="149" spans="1:6">
      <c r="A149" s="6"/>
      <c r="B149" s="135"/>
      <c r="C149" s="270"/>
      <c r="D149" s="135"/>
      <c r="E149" s="135"/>
      <c r="F149" s="135"/>
    </row>
    <row r="150" spans="1:6">
      <c r="A150" s="6"/>
      <c r="B150" s="135"/>
      <c r="C150" s="280"/>
      <c r="D150" s="135"/>
      <c r="E150" s="135"/>
      <c r="F150" s="135"/>
    </row>
    <row r="151" spans="1:6">
      <c r="A151" s="6"/>
      <c r="B151" s="135"/>
      <c r="C151" s="270"/>
      <c r="D151" s="135"/>
      <c r="E151" s="135"/>
      <c r="F151" s="135"/>
    </row>
    <row r="152" spans="1:6">
      <c r="A152" s="6"/>
      <c r="B152" s="135"/>
      <c r="C152" s="280"/>
      <c r="D152" s="135"/>
      <c r="E152" s="135"/>
      <c r="F152" s="135"/>
    </row>
    <row r="153" spans="1:6">
      <c r="A153" s="6"/>
      <c r="B153" s="135"/>
      <c r="C153" s="270"/>
      <c r="D153" s="135"/>
      <c r="E153" s="135"/>
      <c r="F153" s="135"/>
    </row>
    <row r="154" spans="1:6">
      <c r="A154" s="6"/>
      <c r="B154" s="135"/>
      <c r="C154" s="280"/>
      <c r="D154" s="135"/>
      <c r="E154" s="135"/>
      <c r="F154" s="135"/>
    </row>
    <row r="155" spans="1:6">
      <c r="A155" s="6"/>
      <c r="B155" s="135"/>
      <c r="C155" s="270"/>
      <c r="D155" s="135"/>
      <c r="E155" s="135"/>
      <c r="F155" s="135"/>
    </row>
    <row r="156" spans="1:6">
      <c r="A156" s="6"/>
      <c r="B156" s="135"/>
      <c r="C156" s="280"/>
      <c r="D156" s="135"/>
      <c r="E156" s="135"/>
      <c r="F156" s="135"/>
    </row>
    <row r="157" spans="1:6">
      <c r="A157" s="6"/>
      <c r="B157" s="135"/>
      <c r="C157" s="270"/>
      <c r="D157" s="135"/>
      <c r="E157" s="135"/>
      <c r="F157" s="135"/>
    </row>
    <row r="158" spans="1:6">
      <c r="A158" s="6"/>
      <c r="B158" s="135"/>
      <c r="C158" s="273"/>
      <c r="D158" s="135"/>
      <c r="E158" s="135"/>
      <c r="F158" s="135"/>
    </row>
    <row r="159" spans="1:6">
      <c r="A159" s="6"/>
      <c r="B159" s="135"/>
      <c r="C159" s="289"/>
      <c r="D159" s="135"/>
      <c r="E159" s="135"/>
      <c r="F159" s="135"/>
    </row>
    <row r="160" spans="1:6">
      <c r="A160" s="6"/>
      <c r="B160" s="135"/>
      <c r="C160" s="290"/>
      <c r="D160" s="135"/>
      <c r="E160" s="135"/>
      <c r="F160" s="135"/>
    </row>
    <row r="161" spans="1:6">
      <c r="A161" s="6"/>
      <c r="B161" s="135"/>
      <c r="C161" s="290"/>
      <c r="D161" s="135"/>
      <c r="E161" s="135"/>
      <c r="F161" s="135"/>
    </row>
    <row r="162" spans="1:6">
      <c r="A162" s="6"/>
      <c r="B162" s="135"/>
      <c r="C162" s="280"/>
      <c r="D162" s="135"/>
      <c r="E162" s="135"/>
      <c r="F162" s="135"/>
    </row>
    <row r="163" spans="1:6">
      <c r="A163" s="6"/>
      <c r="B163" s="135"/>
      <c r="C163" s="270"/>
      <c r="D163" s="135"/>
      <c r="E163" s="135"/>
      <c r="F163" s="135"/>
    </row>
    <row r="164" spans="1:6">
      <c r="A164" s="6"/>
      <c r="B164" s="135"/>
      <c r="C164" s="270"/>
      <c r="D164" s="135"/>
      <c r="E164" s="135"/>
      <c r="F164" s="135"/>
    </row>
    <row r="165" spans="1:6">
      <c r="A165" s="6"/>
      <c r="B165" s="135"/>
      <c r="C165" s="270"/>
      <c r="D165" s="135"/>
      <c r="E165" s="135"/>
      <c r="F165" s="135"/>
    </row>
    <row r="166" spans="1:6">
      <c r="A166" s="6"/>
      <c r="B166" s="135"/>
      <c r="C166" s="280"/>
      <c r="D166" s="135"/>
      <c r="E166" s="135"/>
      <c r="F166" s="135"/>
    </row>
    <row r="167" spans="1:6">
      <c r="A167" s="6"/>
      <c r="B167" s="135"/>
      <c r="C167" s="270"/>
      <c r="D167" s="135"/>
      <c r="E167" s="135"/>
      <c r="F167" s="135"/>
    </row>
    <row r="168" spans="1:6">
      <c r="A168" s="6"/>
      <c r="B168" s="135"/>
      <c r="C168" s="270"/>
      <c r="D168" s="135"/>
      <c r="E168" s="135"/>
      <c r="F168" s="135"/>
    </row>
    <row r="169" spans="1:6">
      <c r="A169" s="6"/>
      <c r="B169" s="135"/>
      <c r="C169" s="273"/>
      <c r="D169" s="135"/>
      <c r="E169" s="135"/>
      <c r="F169" s="135"/>
    </row>
    <row r="170" spans="1:6">
      <c r="A170" s="6"/>
      <c r="B170" s="135"/>
      <c r="C170" s="280"/>
      <c r="D170" s="135"/>
      <c r="E170" s="135"/>
      <c r="F170" s="135"/>
    </row>
    <row r="171" spans="1:6">
      <c r="A171" s="6"/>
      <c r="B171" s="135"/>
      <c r="C171" s="270"/>
      <c r="D171" s="135"/>
      <c r="E171" s="135"/>
      <c r="F171" s="135"/>
    </row>
    <row r="172" spans="1:6">
      <c r="A172" s="6"/>
      <c r="B172" s="135"/>
      <c r="C172" s="270"/>
      <c r="D172" s="135"/>
      <c r="E172" s="135"/>
      <c r="F172" s="135"/>
    </row>
    <row r="173" spans="1:6">
      <c r="A173" s="6"/>
      <c r="B173" s="135"/>
      <c r="C173" s="283"/>
      <c r="D173" s="135"/>
      <c r="E173" s="135"/>
      <c r="F173" s="135"/>
    </row>
    <row r="174" spans="1:6">
      <c r="A174" s="6"/>
      <c r="B174" s="135"/>
      <c r="C174" s="280"/>
      <c r="D174" s="135"/>
      <c r="E174" s="135"/>
      <c r="F174" s="135"/>
    </row>
    <row r="175" spans="1:6">
      <c r="A175" s="6"/>
      <c r="B175" s="135"/>
      <c r="C175" s="270"/>
      <c r="D175" s="135"/>
      <c r="E175" s="135"/>
      <c r="F175" s="135"/>
    </row>
    <row r="176" spans="1:6">
      <c r="A176" s="6"/>
      <c r="B176" s="135"/>
      <c r="C176" s="273"/>
      <c r="D176" s="135"/>
      <c r="E176" s="135"/>
      <c r="F176" s="135"/>
    </row>
    <row r="177" spans="1:6">
      <c r="A177" s="6"/>
      <c r="B177" s="135"/>
      <c r="C177" s="280"/>
      <c r="D177" s="135"/>
      <c r="E177" s="135"/>
      <c r="F177" s="135"/>
    </row>
    <row r="178" spans="1:6">
      <c r="A178" s="6"/>
      <c r="B178" s="135"/>
      <c r="C178" s="270"/>
      <c r="D178" s="135"/>
      <c r="E178" s="135"/>
      <c r="F178" s="135"/>
    </row>
    <row r="179" spans="1:6">
      <c r="A179" s="6"/>
      <c r="B179" s="135"/>
      <c r="C179" s="280"/>
      <c r="D179" s="135"/>
      <c r="E179" s="135"/>
      <c r="F179" s="135"/>
    </row>
    <row r="180" spans="1:6">
      <c r="A180" s="6"/>
      <c r="B180" s="135"/>
      <c r="C180" s="291"/>
      <c r="D180" s="135"/>
      <c r="E180" s="135"/>
      <c r="F180" s="135"/>
    </row>
    <row r="181" spans="1:6">
      <c r="A181" s="6"/>
      <c r="B181" s="135"/>
      <c r="C181" s="270"/>
      <c r="D181" s="135"/>
      <c r="E181" s="135"/>
      <c r="F181" s="135"/>
    </row>
    <row r="182" spans="1:6">
      <c r="A182" s="6"/>
      <c r="B182" s="135"/>
      <c r="C182" s="270"/>
      <c r="D182" s="135"/>
      <c r="E182" s="135"/>
      <c r="F182" s="135"/>
    </row>
    <row r="183" spans="1:6">
      <c r="A183" s="6"/>
      <c r="B183" s="135"/>
      <c r="C183" s="270"/>
      <c r="D183" s="135"/>
      <c r="E183" s="135"/>
      <c r="F183" s="135"/>
    </row>
    <row r="184" spans="1:6">
      <c r="A184" s="6"/>
      <c r="B184" s="135"/>
      <c r="C184" s="280"/>
      <c r="D184" s="135"/>
      <c r="E184" s="135"/>
      <c r="F184" s="135"/>
    </row>
    <row r="185" spans="1:6">
      <c r="A185" s="6"/>
      <c r="B185" s="135"/>
      <c r="C185" s="280"/>
      <c r="D185" s="135"/>
      <c r="E185" s="135"/>
      <c r="F185" s="135"/>
    </row>
    <row r="186" spans="1:6">
      <c r="A186" s="6"/>
      <c r="B186" s="135"/>
      <c r="C186" s="270"/>
      <c r="D186" s="135"/>
      <c r="E186" s="135"/>
      <c r="F186" s="135"/>
    </row>
    <row r="187" spans="1:6">
      <c r="A187" s="6"/>
      <c r="B187" s="135"/>
      <c r="C187" s="270"/>
      <c r="D187" s="135"/>
      <c r="E187" s="135"/>
      <c r="F187" s="135"/>
    </row>
    <row r="188" spans="1:6">
      <c r="A188" s="6"/>
      <c r="B188" s="135"/>
      <c r="C188" s="270"/>
      <c r="D188" s="135"/>
      <c r="E188" s="135"/>
      <c r="F188" s="135"/>
    </row>
    <row r="189" spans="1:6">
      <c r="A189" s="6"/>
      <c r="B189" s="135"/>
      <c r="C189" s="292"/>
      <c r="D189" s="135"/>
      <c r="E189" s="135"/>
      <c r="F189" s="135"/>
    </row>
    <row r="190" spans="1:6">
      <c r="A190" s="6"/>
      <c r="B190" s="135"/>
      <c r="C190" s="292"/>
      <c r="D190" s="135"/>
      <c r="E190" s="135"/>
      <c r="F190" s="135"/>
    </row>
    <row r="191" spans="1:6">
      <c r="A191" s="6"/>
      <c r="B191" s="135"/>
      <c r="C191" s="293"/>
      <c r="D191" s="135"/>
      <c r="E191" s="135"/>
      <c r="F191" s="135"/>
    </row>
    <row r="192" spans="1:6">
      <c r="A192" s="6"/>
      <c r="B192" s="135"/>
      <c r="C192" s="293"/>
      <c r="D192" s="135"/>
      <c r="E192" s="135"/>
      <c r="F192" s="135"/>
    </row>
    <row r="193" spans="1:6">
      <c r="A193" s="6"/>
      <c r="B193" s="135"/>
      <c r="C193" s="293"/>
      <c r="D193" s="135"/>
      <c r="E193" s="135"/>
      <c r="F193" s="135"/>
    </row>
    <row r="194" spans="1:6">
      <c r="A194" s="6"/>
      <c r="B194" s="135"/>
      <c r="C194" s="294"/>
      <c r="D194" s="135"/>
      <c r="E194" s="135"/>
      <c r="F194" s="135"/>
    </row>
    <row r="195" spans="1:6">
      <c r="A195" s="6"/>
      <c r="B195" s="135"/>
      <c r="C195" s="295"/>
      <c r="D195" s="135"/>
      <c r="E195" s="135"/>
      <c r="F195" s="135"/>
    </row>
    <row r="196" spans="1:6">
      <c r="A196" s="6"/>
      <c r="B196" s="135"/>
      <c r="C196" s="296"/>
      <c r="D196" s="135"/>
      <c r="E196" s="135"/>
      <c r="F196" s="135"/>
    </row>
    <row r="197" spans="1:6">
      <c r="A197" s="6"/>
      <c r="B197" s="135"/>
      <c r="C197" s="296"/>
      <c r="D197" s="135"/>
      <c r="E197" s="135"/>
      <c r="F197" s="135"/>
    </row>
    <row r="198" spans="1:6">
      <c r="A198" s="6"/>
      <c r="B198" s="135"/>
      <c r="C198" s="294"/>
      <c r="D198" s="135"/>
      <c r="E198" s="135"/>
      <c r="F198" s="135"/>
    </row>
    <row r="199" spans="1:6">
      <c r="A199" s="6"/>
      <c r="B199" s="135"/>
      <c r="C199" s="296"/>
      <c r="D199" s="135"/>
      <c r="E199" s="135"/>
      <c r="F199" s="135"/>
    </row>
    <row r="200" spans="1:6">
      <c r="A200" s="6"/>
      <c r="B200" s="135"/>
      <c r="C200" s="296"/>
      <c r="D200" s="135"/>
      <c r="E200" s="135"/>
      <c r="F200" s="135"/>
    </row>
    <row r="201" spans="1:6">
      <c r="A201" s="6"/>
      <c r="B201" s="135"/>
      <c r="C201" s="296"/>
      <c r="D201" s="135"/>
      <c r="E201" s="135"/>
      <c r="F201" s="135"/>
    </row>
    <row r="202" spans="1:6">
      <c r="A202" s="6"/>
      <c r="B202" s="135"/>
      <c r="C202" s="294"/>
      <c r="D202" s="135"/>
      <c r="E202" s="135"/>
      <c r="F202" s="135"/>
    </row>
    <row r="203" spans="1:6">
      <c r="A203" s="6"/>
      <c r="B203" s="135"/>
      <c r="C203" s="294"/>
      <c r="D203" s="135"/>
      <c r="E203" s="135"/>
      <c r="F203" s="135"/>
    </row>
    <row r="204" spans="1:6">
      <c r="A204" s="6"/>
      <c r="B204" s="135"/>
      <c r="C204" s="294"/>
      <c r="D204" s="135"/>
      <c r="E204" s="135"/>
      <c r="F204" s="135"/>
    </row>
    <row r="205" spans="1:6">
      <c r="A205" s="6"/>
      <c r="B205" s="135"/>
      <c r="C205" s="296"/>
      <c r="D205" s="135"/>
      <c r="E205" s="135"/>
      <c r="F205" s="135"/>
    </row>
    <row r="206" spans="1:6">
      <c r="A206" s="6"/>
      <c r="B206" s="135"/>
      <c r="C206" s="296"/>
      <c r="D206" s="135"/>
      <c r="E206" s="135"/>
      <c r="F206" s="135"/>
    </row>
    <row r="207" spans="1:6">
      <c r="A207" s="6"/>
      <c r="B207" s="135"/>
      <c r="C207" s="296"/>
      <c r="D207" s="135"/>
      <c r="E207" s="135"/>
      <c r="F207" s="135"/>
    </row>
    <row r="208" spans="1:6">
      <c r="A208" s="6"/>
      <c r="B208" s="135"/>
      <c r="C208" s="296"/>
      <c r="D208" s="135"/>
      <c r="E208" s="135"/>
      <c r="F208" s="135"/>
    </row>
    <row r="209" spans="1:6">
      <c r="A209" s="6"/>
      <c r="B209" s="135"/>
      <c r="C209" s="294"/>
      <c r="D209" s="135"/>
      <c r="E209" s="135"/>
      <c r="F209" s="135"/>
    </row>
    <row r="210" spans="1:6">
      <c r="A210" s="6"/>
      <c r="B210" s="135"/>
      <c r="C210" s="294"/>
      <c r="D210" s="135"/>
      <c r="E210" s="135"/>
      <c r="F210" s="135"/>
    </row>
    <row r="211" spans="1:6">
      <c r="A211" s="6"/>
      <c r="B211" s="135"/>
      <c r="C211" s="296"/>
      <c r="D211" s="135"/>
      <c r="E211" s="135"/>
      <c r="F211" s="135"/>
    </row>
    <row r="212" spans="1:6">
      <c r="A212" s="6"/>
      <c r="B212" s="135"/>
      <c r="C212" s="294"/>
      <c r="D212" s="135"/>
      <c r="E212" s="135"/>
      <c r="F212" s="135"/>
    </row>
    <row r="213" spans="1:6">
      <c r="A213" s="6"/>
      <c r="B213" s="135"/>
      <c r="C213" s="296"/>
      <c r="D213" s="135"/>
      <c r="E213" s="135"/>
      <c r="F213" s="135"/>
    </row>
    <row r="214" spans="1:6">
      <c r="C214" s="296"/>
    </row>
    <row r="215" spans="1:6">
      <c r="C215" s="296"/>
    </row>
    <row r="216" spans="1:6">
      <c r="C216" s="296"/>
    </row>
    <row r="217" spans="1:6">
      <c r="C217" s="295"/>
    </row>
    <row r="218" spans="1:6">
      <c r="C218" s="296"/>
    </row>
    <row r="219" spans="1:6">
      <c r="A219" s="271"/>
      <c r="C219" s="296"/>
    </row>
    <row r="220" spans="1:6">
      <c r="A220" s="271"/>
      <c r="C220" s="294"/>
    </row>
    <row r="221" spans="1:6">
      <c r="A221" s="271"/>
      <c r="C221" s="294"/>
    </row>
    <row r="222" spans="1:6">
      <c r="A222" s="271"/>
      <c r="C222" s="297"/>
    </row>
    <row r="223" spans="1:6">
      <c r="A223" s="271"/>
      <c r="C223" s="297"/>
    </row>
    <row r="224" spans="1:6">
      <c r="A224" s="271"/>
      <c r="C224" s="292"/>
    </row>
    <row r="225" spans="1:3">
      <c r="A225" s="271"/>
      <c r="C225" s="265"/>
    </row>
    <row r="226" spans="1:3">
      <c r="A226" s="271"/>
      <c r="C226" s="298"/>
    </row>
    <row r="227" spans="1:3">
      <c r="A227" s="271"/>
      <c r="C227" s="299"/>
    </row>
    <row r="228" spans="1:3">
      <c r="A228" s="271"/>
      <c r="C228" s="299"/>
    </row>
    <row r="229" spans="1:3">
      <c r="A229" s="271"/>
      <c r="C229" s="273"/>
    </row>
    <row r="230" spans="1:3">
      <c r="A230" s="271"/>
      <c r="C230" s="292"/>
    </row>
    <row r="231" spans="1:3">
      <c r="A231" s="271"/>
      <c r="C231" s="300"/>
    </row>
    <row r="232" spans="1:3">
      <c r="A232" s="271"/>
      <c r="C232" s="301"/>
    </row>
    <row r="233" spans="1:3">
      <c r="A233" s="271"/>
      <c r="C233" s="301"/>
    </row>
    <row r="234" spans="1:3">
      <c r="A234" s="271"/>
      <c r="C234" s="302"/>
    </row>
    <row r="235" spans="1:3">
      <c r="A235" s="271"/>
      <c r="C235" s="302"/>
    </row>
    <row r="236" spans="1:3">
      <c r="A236" s="271"/>
      <c r="C236" s="1"/>
    </row>
    <row r="237" spans="1:3">
      <c r="A237" s="271"/>
      <c r="C237" s="302"/>
    </row>
    <row r="238" spans="1:3">
      <c r="A238" s="271"/>
      <c r="C238" s="1"/>
    </row>
    <row r="239" spans="1:3">
      <c r="A239" s="271"/>
      <c r="C239" s="1"/>
    </row>
    <row r="240" spans="1:3">
      <c r="A240" s="271"/>
      <c r="C240" s="1"/>
    </row>
    <row r="241" spans="1:3">
      <c r="A241" s="271"/>
      <c r="C241" s="1"/>
    </row>
    <row r="242" spans="1:3">
      <c r="A242" s="271"/>
      <c r="C242" s="301"/>
    </row>
    <row r="243" spans="1:3">
      <c r="A243" s="271"/>
      <c r="C243" s="1"/>
    </row>
    <row r="244" spans="1:3">
      <c r="A244" s="271"/>
      <c r="C244" s="1"/>
    </row>
    <row r="245" spans="1:3">
      <c r="A245" s="271"/>
      <c r="C245" s="1"/>
    </row>
    <row r="246" spans="1:3">
      <c r="A246" s="271"/>
      <c r="C246" s="1"/>
    </row>
    <row r="247" spans="1:3">
      <c r="A247" s="271"/>
      <c r="C247" s="1"/>
    </row>
    <row r="248" spans="1:3">
      <c r="A248" s="271"/>
      <c r="C248" s="1"/>
    </row>
    <row r="249" spans="1:3">
      <c r="A249" s="271"/>
      <c r="C249" s="1"/>
    </row>
    <row r="250" spans="1:3">
      <c r="A250" s="271"/>
      <c r="C250" s="1"/>
    </row>
    <row r="251" spans="1:3">
      <c r="A251" s="271"/>
      <c r="C251" s="1"/>
    </row>
    <row r="252" spans="1:3">
      <c r="A252" s="271"/>
      <c r="C252" s="1"/>
    </row>
    <row r="253" spans="1:3">
      <c r="A253" s="271"/>
      <c r="C253" s="1"/>
    </row>
    <row r="254" spans="1:3">
      <c r="A254" s="271"/>
      <c r="C254" s="1"/>
    </row>
    <row r="255" spans="1:3">
      <c r="A255" s="271"/>
      <c r="C255" s="1"/>
    </row>
    <row r="256" spans="1:3">
      <c r="A256" s="271"/>
      <c r="C256" s="1"/>
    </row>
    <row r="257" spans="1:3">
      <c r="A257" s="271"/>
      <c r="C257" s="1"/>
    </row>
    <row r="258" spans="1:3">
      <c r="A258" s="271"/>
      <c r="C258" s="1"/>
    </row>
    <row r="259" spans="1:3">
      <c r="A259" s="271"/>
      <c r="C259" s="1"/>
    </row>
    <row r="260" spans="1:3">
      <c r="A260" s="271"/>
      <c r="C260" s="1"/>
    </row>
    <row r="261" spans="1:3">
      <c r="A261" s="271"/>
      <c r="C261" s="1"/>
    </row>
    <row r="262" spans="1:3">
      <c r="A262" s="271"/>
      <c r="C262" s="1"/>
    </row>
    <row r="263" spans="1:3">
      <c r="A263" s="271"/>
      <c r="C263" s="1"/>
    </row>
    <row r="264" spans="1:3">
      <c r="A264" s="271"/>
      <c r="C264" s="1"/>
    </row>
    <row r="265" spans="1:3">
      <c r="A265" s="271"/>
      <c r="C265" s="1"/>
    </row>
    <row r="266" spans="1:3">
      <c r="A266" s="271"/>
      <c r="C266" s="1"/>
    </row>
    <row r="267" spans="1:3">
      <c r="A267" s="271"/>
      <c r="C267" s="1"/>
    </row>
    <row r="268" spans="1:3">
      <c r="A268" s="271"/>
      <c r="C268" s="1"/>
    </row>
    <row r="269" spans="1:3">
      <c r="A269" s="271"/>
      <c r="C269" s="1"/>
    </row>
    <row r="270" spans="1:3">
      <c r="A270" s="271"/>
      <c r="C270" s="1"/>
    </row>
    <row r="271" spans="1:3">
      <c r="A271" s="271"/>
      <c r="C271" s="1"/>
    </row>
    <row r="272" spans="1:3">
      <c r="A272" s="271"/>
      <c r="C272" s="1"/>
    </row>
    <row r="273" spans="1:3">
      <c r="A273" s="271"/>
      <c r="C273" s="1"/>
    </row>
    <row r="274" spans="1:3">
      <c r="A274" s="271"/>
      <c r="C274" s="1"/>
    </row>
    <row r="275" spans="1:3">
      <c r="A275" s="271"/>
      <c r="C275" s="1"/>
    </row>
    <row r="276" spans="1:3">
      <c r="A276" s="271"/>
      <c r="C276" s="1"/>
    </row>
    <row r="277" spans="1:3">
      <c r="A277" s="271"/>
      <c r="C277" s="1"/>
    </row>
    <row r="278" spans="1:3">
      <c r="A278" s="271"/>
      <c r="C278" s="1"/>
    </row>
    <row r="279" spans="1:3">
      <c r="A279" s="271"/>
      <c r="C279" s="1"/>
    </row>
    <row r="280" spans="1:3">
      <c r="A280" s="271"/>
      <c r="C280" s="1"/>
    </row>
    <row r="281" spans="1:3">
      <c r="A281" s="271"/>
      <c r="C281" s="1"/>
    </row>
    <row r="282" spans="1:3">
      <c r="A282" s="271"/>
      <c r="C282" s="1"/>
    </row>
    <row r="283" spans="1:3">
      <c r="A283" s="271"/>
      <c r="C283" s="1"/>
    </row>
    <row r="284" spans="1:3">
      <c r="A284" s="271"/>
      <c r="C284" s="1"/>
    </row>
    <row r="285" spans="1:3">
      <c r="A285" s="271"/>
      <c r="C285" s="1"/>
    </row>
    <row r="286" spans="1:3">
      <c r="A286" s="271"/>
      <c r="C286" s="1"/>
    </row>
    <row r="287" spans="1:3">
      <c r="A287" s="271"/>
      <c r="C287" s="1"/>
    </row>
    <row r="288" spans="1:3">
      <c r="A288" s="271"/>
      <c r="C288" s="1"/>
    </row>
    <row r="289" spans="1:3">
      <c r="A289" s="271"/>
      <c r="C289" s="1"/>
    </row>
    <row r="290" spans="1:3">
      <c r="A290" s="271"/>
      <c r="C290" s="1"/>
    </row>
    <row r="291" spans="1:3">
      <c r="A291" s="271"/>
      <c r="C291" s="1"/>
    </row>
    <row r="292" spans="1:3">
      <c r="A292" s="271"/>
      <c r="C292" s="1"/>
    </row>
    <row r="293" spans="1:3">
      <c r="A293" s="271"/>
      <c r="C293" s="1"/>
    </row>
    <row r="294" spans="1:3">
      <c r="A294" s="271"/>
      <c r="C294" s="1"/>
    </row>
    <row r="295" spans="1:3">
      <c r="A295" s="271"/>
      <c r="C295" s="1"/>
    </row>
    <row r="296" spans="1:3">
      <c r="A296" s="271"/>
      <c r="C296" s="1"/>
    </row>
    <row r="297" spans="1:3">
      <c r="A297" s="271"/>
      <c r="C297" s="1"/>
    </row>
    <row r="298" spans="1:3">
      <c r="A298" s="271"/>
      <c r="C298" s="1"/>
    </row>
    <row r="299" spans="1:3">
      <c r="A299" s="271"/>
      <c r="C299" s="1"/>
    </row>
    <row r="300" spans="1:3">
      <c r="A300" s="271"/>
      <c r="C300" s="1"/>
    </row>
    <row r="301" spans="1:3">
      <c r="A301" s="271"/>
      <c r="C301" s="1"/>
    </row>
    <row r="302" spans="1:3">
      <c r="A302" s="271"/>
      <c r="C302" s="1"/>
    </row>
    <row r="303" spans="1:3">
      <c r="A303" s="271"/>
      <c r="C303" s="1"/>
    </row>
    <row r="304" spans="1:3">
      <c r="A304" s="271"/>
      <c r="C304" s="1"/>
    </row>
    <row r="305" spans="1:3">
      <c r="A305" s="271"/>
      <c r="C305" s="1"/>
    </row>
    <row r="306" spans="1:3">
      <c r="A306" s="271"/>
      <c r="C306" s="1"/>
    </row>
    <row r="307" spans="1:3">
      <c r="A307" s="271"/>
      <c r="C307" s="1"/>
    </row>
    <row r="308" spans="1:3">
      <c r="A308" s="271"/>
      <c r="C308" s="1"/>
    </row>
    <row r="309" spans="1:3">
      <c r="A309" s="271"/>
      <c r="C309" s="1"/>
    </row>
    <row r="310" spans="1:3">
      <c r="A310" s="271"/>
      <c r="C310" s="1"/>
    </row>
    <row r="311" spans="1:3">
      <c r="A311" s="271"/>
      <c r="C311" s="1"/>
    </row>
    <row r="312" spans="1:3">
      <c r="A312" s="271"/>
      <c r="C312" s="1"/>
    </row>
    <row r="313" spans="1:3">
      <c r="A313" s="271"/>
      <c r="C313" s="1"/>
    </row>
    <row r="314" spans="1:3">
      <c r="A314" s="271"/>
      <c r="C314" s="1"/>
    </row>
    <row r="315" spans="1:3">
      <c r="A315" s="271"/>
      <c r="C315" s="1"/>
    </row>
    <row r="316" spans="1:3">
      <c r="A316" s="271"/>
      <c r="C316" s="1"/>
    </row>
    <row r="317" spans="1:3">
      <c r="A317" s="271"/>
      <c r="C317" s="1"/>
    </row>
    <row r="318" spans="1:3">
      <c r="A318" s="271"/>
      <c r="C318" s="1"/>
    </row>
    <row r="319" spans="1:3">
      <c r="A319" s="271"/>
      <c r="C319" s="1"/>
    </row>
    <row r="320" spans="1:3">
      <c r="A320" s="271"/>
      <c r="C320" s="1"/>
    </row>
    <row r="321" spans="1:3">
      <c r="A321" s="271"/>
      <c r="C321" s="1"/>
    </row>
    <row r="322" spans="1:3">
      <c r="A322" s="271"/>
      <c r="C322" s="1"/>
    </row>
    <row r="323" spans="1:3">
      <c r="A323" s="271"/>
      <c r="C323" s="1"/>
    </row>
    <row r="324" spans="1:3">
      <c r="A324" s="271"/>
      <c r="C324" s="1"/>
    </row>
    <row r="325" spans="1:3">
      <c r="A325" s="271"/>
      <c r="C325" s="1"/>
    </row>
    <row r="326" spans="1:3">
      <c r="A326" s="271"/>
      <c r="C326" s="1"/>
    </row>
    <row r="327" spans="1:3">
      <c r="A327" s="271"/>
      <c r="C327" s="1"/>
    </row>
    <row r="328" spans="1:3">
      <c r="A328" s="271"/>
      <c r="C328" s="1"/>
    </row>
    <row r="329" spans="1:3">
      <c r="A329" s="271"/>
      <c r="C329" s="1"/>
    </row>
    <row r="330" spans="1:3">
      <c r="A330" s="271"/>
      <c r="C330" s="1"/>
    </row>
    <row r="331" spans="1:3">
      <c r="A331" s="271"/>
      <c r="C331" s="1"/>
    </row>
    <row r="332" spans="1:3">
      <c r="A332" s="271"/>
      <c r="C332" s="1"/>
    </row>
    <row r="333" spans="1:3">
      <c r="A333" s="271"/>
      <c r="C333" s="1"/>
    </row>
    <row r="334" spans="1:3">
      <c r="A334" s="271"/>
      <c r="C334" s="1"/>
    </row>
    <row r="335" spans="1:3">
      <c r="A335" s="271"/>
      <c r="C335" s="1"/>
    </row>
    <row r="336" spans="1:3">
      <c r="A336" s="271"/>
      <c r="C336" s="1"/>
    </row>
    <row r="337" spans="1:3">
      <c r="A337" s="271"/>
      <c r="C337" s="1"/>
    </row>
    <row r="338" spans="1:3">
      <c r="A338" s="271"/>
      <c r="C338" s="1"/>
    </row>
    <row r="339" spans="1:3">
      <c r="A339" s="271"/>
      <c r="C339" s="1"/>
    </row>
    <row r="340" spans="1:3">
      <c r="A340" s="271"/>
      <c r="C340" s="1"/>
    </row>
    <row r="341" spans="1:3">
      <c r="A341" s="271"/>
      <c r="C341" s="1"/>
    </row>
    <row r="342" spans="1:3">
      <c r="A342" s="271"/>
      <c r="C342" s="1"/>
    </row>
    <row r="343" spans="1:3">
      <c r="A343" s="271"/>
      <c r="C343" s="1"/>
    </row>
    <row r="344" spans="1:3">
      <c r="A344" s="271"/>
      <c r="C344" s="1"/>
    </row>
    <row r="345" spans="1:3">
      <c r="A345" s="271"/>
      <c r="C345" s="1"/>
    </row>
    <row r="346" spans="1:3">
      <c r="A346" s="271"/>
      <c r="C346" s="1"/>
    </row>
    <row r="347" spans="1:3">
      <c r="A347" s="271"/>
      <c r="C347" s="1"/>
    </row>
    <row r="348" spans="1:3">
      <c r="A348" s="271"/>
      <c r="C348" s="1"/>
    </row>
    <row r="349" spans="1:3">
      <c r="A349" s="271"/>
      <c r="C349" s="1"/>
    </row>
    <row r="350" spans="1:3">
      <c r="A350" s="271"/>
      <c r="C350" s="1"/>
    </row>
    <row r="351" spans="1:3">
      <c r="A351" s="271"/>
      <c r="C351" s="1"/>
    </row>
    <row r="352" spans="1:3">
      <c r="A352" s="271"/>
      <c r="C352" s="1"/>
    </row>
    <row r="353" spans="1:3">
      <c r="A353" s="271"/>
      <c r="C353" s="1"/>
    </row>
    <row r="354" spans="1:3">
      <c r="A354" s="271"/>
      <c r="C354" s="1"/>
    </row>
    <row r="355" spans="1:3">
      <c r="A355" s="271"/>
      <c r="C355" s="1"/>
    </row>
    <row r="356" spans="1:3">
      <c r="A356" s="271"/>
      <c r="C356" s="1"/>
    </row>
    <row r="357" spans="1:3">
      <c r="A357" s="271"/>
      <c r="C357" s="1"/>
    </row>
    <row r="358" spans="1:3">
      <c r="A358" s="271"/>
      <c r="C358" s="1"/>
    </row>
    <row r="359" spans="1:3">
      <c r="A359" s="271"/>
      <c r="C359" s="282"/>
    </row>
    <row r="360" spans="1:3">
      <c r="A360" s="271"/>
      <c r="C360" s="282"/>
    </row>
    <row r="361" spans="1:3">
      <c r="A361" s="271"/>
      <c r="C361" s="282"/>
    </row>
    <row r="362" spans="1:3">
      <c r="A362" s="271"/>
      <c r="C362" s="282"/>
    </row>
    <row r="363" spans="1:3">
      <c r="A363" s="271"/>
      <c r="C363" s="282"/>
    </row>
    <row r="364" spans="1:3">
      <c r="A364" s="271"/>
      <c r="C364" s="282"/>
    </row>
    <row r="365" spans="1:3">
      <c r="A365" s="271"/>
      <c r="C365" s="282"/>
    </row>
    <row r="366" spans="1:3">
      <c r="A366" s="271"/>
      <c r="C366" s="282"/>
    </row>
    <row r="367" spans="1:3">
      <c r="A367" s="271"/>
    </row>
    <row r="368" spans="1:3">
      <c r="A368" s="271"/>
    </row>
    <row r="369" spans="1:1">
      <c r="A369" s="271"/>
    </row>
    <row r="370" spans="1:1">
      <c r="A370" s="271"/>
    </row>
    <row r="371" spans="1:1">
      <c r="A371" s="271"/>
    </row>
    <row r="372" spans="1:1">
      <c r="A372" s="271"/>
    </row>
  </sheetData>
  <mergeCells count="17">
    <mergeCell ref="E20:F20"/>
    <mergeCell ref="A11:F11"/>
    <mergeCell ref="A13:F13"/>
    <mergeCell ref="A14:F14"/>
    <mergeCell ref="A16:F16"/>
    <mergeCell ref="A18:A21"/>
    <mergeCell ref="B18:B21"/>
    <mergeCell ref="C18:C21"/>
    <mergeCell ref="D18:F18"/>
    <mergeCell ref="D19:F19"/>
    <mergeCell ref="D20:D21"/>
    <mergeCell ref="D1:F3"/>
    <mergeCell ref="A5:F5"/>
    <mergeCell ref="B6:F6"/>
    <mergeCell ref="A7:F7"/>
    <mergeCell ref="A9:F9"/>
    <mergeCell ref="A10:F10"/>
  </mergeCells>
  <pageMargins left="0.7" right="0.7" top="0.75" bottom="0.75" header="0.3" footer="0.3"/>
  <pageSetup paperSize="9" scale="96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selection activeCell="A18" sqref="A18"/>
    </sheetView>
  </sheetViews>
  <sheetFormatPr defaultRowHeight="12.75"/>
  <cols>
    <col min="1" max="1" width="56.42578125" style="303" customWidth="1"/>
    <col min="2" max="2" width="18.140625" style="303" customWidth="1"/>
    <col min="3" max="3" width="16" style="303" customWidth="1"/>
    <col min="4" max="4" width="14.85546875" style="303" customWidth="1"/>
    <col min="5" max="6" width="13.7109375" style="303" customWidth="1"/>
    <col min="7" max="7" width="17.140625" style="303" customWidth="1"/>
    <col min="8" max="8" width="17.7109375" style="303" customWidth="1"/>
    <col min="9" max="9" width="20.5703125" style="303" customWidth="1"/>
    <col min="10" max="16384" width="9.140625" style="303"/>
  </cols>
  <sheetData>
    <row r="1" spans="1:12">
      <c r="H1" s="304" t="s">
        <v>332</v>
      </c>
      <c r="I1" s="305"/>
      <c r="L1" s="305"/>
    </row>
    <row r="2" spans="1:12">
      <c r="H2" s="304" t="s">
        <v>1</v>
      </c>
      <c r="I2" s="305"/>
      <c r="L2" s="305"/>
    </row>
    <row r="3" spans="1:12">
      <c r="H3" s="304" t="s">
        <v>2</v>
      </c>
      <c r="I3" s="305"/>
      <c r="L3" s="305"/>
    </row>
    <row r="4" spans="1:12">
      <c r="H4" s="304" t="s">
        <v>4</v>
      </c>
      <c r="I4" s="305"/>
      <c r="L4" s="305"/>
    </row>
    <row r="5" spans="1:12">
      <c r="H5" s="304" t="s">
        <v>333</v>
      </c>
      <c r="I5" s="305"/>
      <c r="L5" s="305"/>
    </row>
    <row r="6" spans="1:12">
      <c r="H6" s="304"/>
      <c r="I6" s="305"/>
      <c r="L6" s="305"/>
    </row>
    <row r="7" spans="1:12" ht="15.75">
      <c r="A7" s="306" t="s">
        <v>334</v>
      </c>
      <c r="B7" s="306"/>
      <c r="C7" s="306"/>
      <c r="D7" s="306"/>
      <c r="E7" s="306"/>
      <c r="F7" s="306"/>
      <c r="G7" s="306"/>
      <c r="H7" s="306"/>
      <c r="I7" s="306"/>
    </row>
    <row r="8" spans="1:12">
      <c r="A8" s="307" t="s">
        <v>335</v>
      </c>
      <c r="B8" s="307"/>
      <c r="C8" s="307"/>
      <c r="D8" s="307"/>
      <c r="E8" s="307"/>
      <c r="F8" s="307"/>
      <c r="G8" s="307"/>
      <c r="H8" s="307"/>
      <c r="I8" s="307"/>
    </row>
    <row r="9" spans="1:12">
      <c r="A9" s="308"/>
      <c r="B9" s="308"/>
      <c r="C9" s="308"/>
      <c r="D9" s="308"/>
      <c r="E9" s="308"/>
      <c r="F9" s="308"/>
      <c r="G9" s="308"/>
      <c r="H9" s="308"/>
      <c r="I9" s="308"/>
    </row>
    <row r="10" spans="1:12" ht="15.75">
      <c r="A10" s="309" t="s">
        <v>336</v>
      </c>
      <c r="B10" s="309"/>
      <c r="C10" s="309"/>
      <c r="D10" s="309"/>
      <c r="E10" s="309"/>
      <c r="F10" s="309"/>
      <c r="G10" s="309"/>
      <c r="H10" s="309"/>
      <c r="I10" s="309"/>
    </row>
    <row r="11" spans="1:12" ht="15.75">
      <c r="A11" s="309" t="s">
        <v>337</v>
      </c>
      <c r="B11" s="309"/>
      <c r="C11" s="309"/>
      <c r="D11" s="309"/>
      <c r="E11" s="309"/>
      <c r="F11" s="309"/>
      <c r="G11" s="309"/>
      <c r="H11" s="309"/>
      <c r="I11" s="309"/>
    </row>
    <row r="12" spans="1:12" ht="15.75">
      <c r="A12" s="310"/>
      <c r="B12" s="310"/>
      <c r="C12" s="310"/>
      <c r="D12" s="310"/>
      <c r="E12" s="310"/>
      <c r="F12" s="310"/>
      <c r="G12" s="310"/>
      <c r="H12" s="310"/>
      <c r="I12" s="310"/>
    </row>
    <row r="13" spans="1:12" ht="15.75">
      <c r="A13" s="311" t="s">
        <v>214</v>
      </c>
      <c r="B13" s="311"/>
      <c r="C13" s="311"/>
      <c r="D13" s="311"/>
      <c r="E13" s="311"/>
      <c r="F13" s="311"/>
      <c r="G13" s="311"/>
      <c r="H13" s="311"/>
      <c r="I13" s="311"/>
    </row>
    <row r="14" spans="1:12">
      <c r="C14" s="312"/>
      <c r="D14" s="312"/>
    </row>
    <row r="15" spans="1:12">
      <c r="A15" s="313" t="s">
        <v>12</v>
      </c>
      <c r="B15" s="313"/>
      <c r="C15" s="313"/>
      <c r="D15" s="313"/>
      <c r="E15" s="313"/>
      <c r="F15" s="313"/>
      <c r="G15" s="313"/>
      <c r="H15" s="313"/>
      <c r="I15" s="313"/>
    </row>
    <row r="16" spans="1:12" ht="15.75">
      <c r="A16" s="314" t="s">
        <v>13</v>
      </c>
      <c r="B16" s="314"/>
      <c r="C16" s="314"/>
      <c r="D16" s="314"/>
      <c r="E16" s="314"/>
      <c r="F16" s="314"/>
      <c r="G16" s="314"/>
      <c r="H16" s="314"/>
      <c r="I16" s="314"/>
    </row>
    <row r="18" spans="1:11" ht="15">
      <c r="C18" s="315">
        <v>44392</v>
      </c>
      <c r="D18" s="316" t="s">
        <v>338</v>
      </c>
      <c r="E18" s="317"/>
    </row>
    <row r="19" spans="1:11">
      <c r="C19" s="318" t="s">
        <v>14</v>
      </c>
      <c r="D19" s="305"/>
      <c r="E19" s="305"/>
      <c r="F19" s="305"/>
      <c r="G19" s="305"/>
      <c r="H19" s="305"/>
      <c r="I19" s="305"/>
    </row>
    <row r="20" spans="1:11">
      <c r="D20" s="305"/>
      <c r="E20" s="305"/>
      <c r="F20" s="305"/>
      <c r="G20" s="305"/>
      <c r="H20" s="305"/>
    </row>
    <row r="21" spans="1:11">
      <c r="D21" s="305"/>
      <c r="E21" s="305"/>
      <c r="F21" s="305"/>
      <c r="G21" s="305"/>
      <c r="H21" s="305"/>
      <c r="I21" s="305"/>
    </row>
    <row r="22" spans="1:11">
      <c r="D22" s="305"/>
      <c r="E22" s="305"/>
      <c r="F22" s="305"/>
      <c r="G22" s="305"/>
      <c r="H22" s="305"/>
      <c r="I22" s="305" t="s">
        <v>339</v>
      </c>
    </row>
    <row r="23" spans="1:11">
      <c r="D23" s="305"/>
      <c r="E23" s="305"/>
      <c r="F23" s="305"/>
      <c r="G23" s="305" t="s">
        <v>340</v>
      </c>
      <c r="H23" s="305"/>
      <c r="I23" s="319"/>
    </row>
    <row r="24" spans="1:11">
      <c r="B24" s="303" t="s">
        <v>334</v>
      </c>
      <c r="D24" s="305"/>
      <c r="E24" s="305"/>
      <c r="F24" s="305"/>
      <c r="G24" s="305"/>
      <c r="H24" s="305" t="s">
        <v>18</v>
      </c>
      <c r="I24" s="319"/>
    </row>
    <row r="25" spans="1:11">
      <c r="D25" s="305"/>
      <c r="E25" s="305"/>
      <c r="F25" s="305"/>
      <c r="G25" s="305"/>
      <c r="H25" s="320" t="s">
        <v>19</v>
      </c>
      <c r="I25" s="321">
        <v>190574241</v>
      </c>
    </row>
    <row r="26" spans="1:11" ht="15.75">
      <c r="A26" s="322"/>
      <c r="B26" s="323" t="s">
        <v>341</v>
      </c>
      <c r="C26" s="323" t="s">
        <v>342</v>
      </c>
      <c r="D26" s="324"/>
      <c r="E26" s="324"/>
      <c r="F26" s="324"/>
      <c r="G26" s="305" t="s">
        <v>343</v>
      </c>
      <c r="H26" s="319"/>
      <c r="I26" s="325" t="s">
        <v>202</v>
      </c>
    </row>
    <row r="27" spans="1:11">
      <c r="A27" s="326" t="s">
        <v>344</v>
      </c>
      <c r="B27" s="326"/>
      <c r="C27" s="326"/>
      <c r="D27" s="326"/>
      <c r="E27" s="326"/>
      <c r="F27" s="326"/>
      <c r="G27" s="326"/>
      <c r="H27" s="326"/>
      <c r="I27" s="326"/>
    </row>
    <row r="28" spans="1:11">
      <c r="A28" s="327"/>
      <c r="B28" s="328"/>
      <c r="C28" s="327"/>
      <c r="D28" s="327"/>
      <c r="E28" s="327"/>
      <c r="F28" s="327"/>
      <c r="G28" s="327"/>
      <c r="H28" s="327"/>
      <c r="I28" s="327"/>
    </row>
    <row r="30" spans="1:11">
      <c r="I30" s="229" t="s">
        <v>345</v>
      </c>
    </row>
    <row r="31" spans="1:11" ht="51">
      <c r="A31" s="329" t="s">
        <v>346</v>
      </c>
      <c r="B31" s="330" t="s">
        <v>347</v>
      </c>
      <c r="C31" s="330" t="s">
        <v>348</v>
      </c>
      <c r="D31" s="330" t="s">
        <v>349</v>
      </c>
      <c r="E31" s="330" t="s">
        <v>350</v>
      </c>
      <c r="F31" s="330" t="s">
        <v>351</v>
      </c>
      <c r="G31" s="331" t="s">
        <v>352</v>
      </c>
      <c r="H31" s="330" t="s">
        <v>353</v>
      </c>
      <c r="I31" s="331" t="s">
        <v>354</v>
      </c>
      <c r="J31" s="305"/>
      <c r="K31" s="305"/>
    </row>
    <row r="32" spans="1:11">
      <c r="A32" s="332">
        <v>1</v>
      </c>
      <c r="B32" s="332">
        <v>2</v>
      </c>
      <c r="C32" s="332">
        <v>3</v>
      </c>
      <c r="D32" s="332">
        <v>4</v>
      </c>
      <c r="E32" s="332">
        <v>5</v>
      </c>
      <c r="F32" s="332">
        <v>6</v>
      </c>
      <c r="G32" s="332">
        <v>7</v>
      </c>
      <c r="H32" s="332">
        <v>8</v>
      </c>
      <c r="I32" s="332">
        <v>9</v>
      </c>
    </row>
    <row r="33" spans="1:9">
      <c r="A33" s="333" t="s">
        <v>355</v>
      </c>
      <c r="B33" s="334">
        <v>3384.98</v>
      </c>
      <c r="C33" s="335">
        <v>7000</v>
      </c>
      <c r="D33" s="335">
        <v>18.399999999999999</v>
      </c>
      <c r="E33" s="335">
        <v>1054</v>
      </c>
      <c r="F33" s="335">
        <v>1054</v>
      </c>
      <c r="G33" s="335">
        <f>B33+D33-E33</f>
        <v>2349.38</v>
      </c>
      <c r="H33" s="335">
        <v>0</v>
      </c>
      <c r="I33" s="335">
        <f>G33+H33</f>
        <v>2349.38</v>
      </c>
    </row>
    <row r="34" spans="1:9">
      <c r="A34" s="336" t="s">
        <v>356</v>
      </c>
      <c r="B34" s="335">
        <v>3384.98</v>
      </c>
      <c r="C34" s="335">
        <v>7000</v>
      </c>
      <c r="D34" s="335">
        <v>18.399999999999999</v>
      </c>
      <c r="E34" s="335">
        <v>1054</v>
      </c>
      <c r="F34" s="335">
        <v>1054</v>
      </c>
      <c r="G34" s="335">
        <f>B34+D34-E34</f>
        <v>2349.38</v>
      </c>
      <c r="H34" s="335">
        <v>0</v>
      </c>
      <c r="I34" s="335">
        <f>G34+H34</f>
        <v>2349.38</v>
      </c>
    </row>
    <row r="35" spans="1:9">
      <c r="A35" s="333"/>
      <c r="B35" s="334"/>
      <c r="C35" s="334"/>
      <c r="D35" s="334"/>
      <c r="E35" s="334"/>
      <c r="F35" s="334"/>
      <c r="G35" s="334"/>
      <c r="H35" s="334"/>
      <c r="I35" s="334"/>
    </row>
    <row r="36" spans="1:9" ht="38.25">
      <c r="A36" s="337" t="s">
        <v>357</v>
      </c>
      <c r="B36" s="334"/>
      <c r="C36" s="334"/>
      <c r="D36" s="334"/>
      <c r="E36" s="334"/>
      <c r="F36" s="334"/>
      <c r="G36" s="334"/>
      <c r="H36" s="334"/>
      <c r="I36" s="334"/>
    </row>
    <row r="37" spans="1:9">
      <c r="A37" s="333" t="s">
        <v>358</v>
      </c>
      <c r="B37" s="334"/>
      <c r="C37" s="334"/>
      <c r="D37" s="334"/>
      <c r="E37" s="334"/>
      <c r="F37" s="334"/>
      <c r="G37" s="334"/>
      <c r="H37" s="334"/>
      <c r="I37" s="334"/>
    </row>
    <row r="38" spans="1:9">
      <c r="A38" s="338" t="s">
        <v>359</v>
      </c>
      <c r="B38" s="334"/>
      <c r="C38" s="334"/>
      <c r="D38" s="334"/>
      <c r="E38" s="334"/>
      <c r="F38" s="334"/>
      <c r="G38" s="334"/>
      <c r="H38" s="334"/>
      <c r="I38" s="334"/>
    </row>
    <row r="39" spans="1:9">
      <c r="A39" s="338" t="s">
        <v>360</v>
      </c>
      <c r="B39" s="334"/>
      <c r="C39" s="334"/>
      <c r="D39" s="334"/>
      <c r="E39" s="334"/>
      <c r="F39" s="334"/>
      <c r="G39" s="334"/>
      <c r="H39" s="334"/>
      <c r="I39" s="334"/>
    </row>
    <row r="40" spans="1:9">
      <c r="A40" s="338" t="s">
        <v>361</v>
      </c>
      <c r="B40" s="334"/>
      <c r="C40" s="334"/>
      <c r="D40" s="334"/>
      <c r="E40" s="334"/>
      <c r="F40" s="334"/>
      <c r="G40" s="334"/>
      <c r="H40" s="334"/>
      <c r="I40" s="334"/>
    </row>
    <row r="41" spans="1:9">
      <c r="A41" s="339"/>
      <c r="B41" s="339"/>
      <c r="C41" s="339"/>
      <c r="D41" s="339"/>
      <c r="E41" s="339"/>
      <c r="F41" s="339"/>
      <c r="G41" s="339"/>
      <c r="H41" s="339"/>
      <c r="I41" s="339"/>
    </row>
    <row r="42" spans="1:9">
      <c r="A42" s="340" t="s">
        <v>362</v>
      </c>
      <c r="B42" s="340"/>
      <c r="C42" s="340"/>
      <c r="D42" s="340"/>
      <c r="E42" s="340"/>
      <c r="F42" s="340"/>
      <c r="G42" s="340"/>
      <c r="H42" s="340"/>
      <c r="I42" s="340"/>
    </row>
    <row r="43" spans="1:9">
      <c r="A43" s="322" t="s">
        <v>191</v>
      </c>
      <c r="D43" s="322"/>
      <c r="H43" s="322" t="s">
        <v>192</v>
      </c>
    </row>
    <row r="44" spans="1:9">
      <c r="A44" s="305" t="s">
        <v>363</v>
      </c>
      <c r="B44" s="305"/>
      <c r="C44" s="305"/>
      <c r="D44" s="327" t="s">
        <v>182</v>
      </c>
      <c r="E44" s="305"/>
      <c r="F44" s="305"/>
      <c r="G44" s="305"/>
      <c r="H44" s="305" t="s">
        <v>183</v>
      </c>
      <c r="I44" s="305"/>
    </row>
    <row r="45" spans="1:9" ht="15">
      <c r="A45" s="341" t="s">
        <v>329</v>
      </c>
      <c r="B45" s="324"/>
      <c r="C45" s="305"/>
      <c r="D45" s="342"/>
      <c r="E45" s="305"/>
      <c r="F45" s="305"/>
      <c r="G45" s="305"/>
      <c r="H45" s="341" t="s">
        <v>185</v>
      </c>
      <c r="I45" s="305"/>
    </row>
    <row r="46" spans="1:9">
      <c r="A46" s="343" t="s">
        <v>364</v>
      </c>
      <c r="B46" s="343"/>
      <c r="C46" s="305"/>
      <c r="D46" s="327" t="s">
        <v>182</v>
      </c>
      <c r="E46" s="305"/>
      <c r="F46" s="305"/>
      <c r="G46" s="305"/>
      <c r="H46" s="305" t="s">
        <v>183</v>
      </c>
      <c r="I46" s="305"/>
    </row>
  </sheetData>
  <mergeCells count="9">
    <mergeCell ref="A16:I16"/>
    <mergeCell ref="A27:I27"/>
    <mergeCell ref="A42:I42"/>
    <mergeCell ref="A7:I7"/>
    <mergeCell ref="A8:I8"/>
    <mergeCell ref="A10:I10"/>
    <mergeCell ref="A11:I11"/>
    <mergeCell ref="A13:I13"/>
    <mergeCell ref="A15:I15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Meninė raiška</vt:lpstr>
      <vt:lpstr>Veiklos užtikrinimas</vt:lpstr>
      <vt:lpstr>Renginiai</vt:lpstr>
      <vt:lpstr>5BIPAP</vt:lpstr>
      <vt:lpstr>5BIPAPL</vt:lpstr>
      <vt:lpstr>Dotacijos DU</vt:lpstr>
      <vt:lpstr>Mokėtinos sumos</vt:lpstr>
      <vt:lpstr>Forma Nr. 1</vt:lpstr>
      <vt:lpstr>'Mokėtinos sumos'!Print_Area</vt:lpstr>
      <vt:lpstr>'Meninė raiška'!Print_Titles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2021-07-20T12:52:47Z</cp:lastPrinted>
  <dcterms:created xsi:type="dcterms:W3CDTF">2021-07-14T13:37:51Z</dcterms:created>
  <dcterms:modified xsi:type="dcterms:W3CDTF">2021-07-20T12:53:51Z</dcterms:modified>
</cp:coreProperties>
</file>